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A98" i="1" l="1"/>
  <c r="A99" i="1" s="1"/>
  <c r="A100" i="1" s="1"/>
  <c r="A101" i="1" s="1"/>
  <c r="O96" i="1"/>
  <c r="K96" i="1"/>
  <c r="J96" i="1"/>
  <c r="I96" i="1"/>
  <c r="A92" i="1"/>
  <c r="A93" i="1" s="1"/>
  <c r="A94" i="1" s="1"/>
  <c r="A95" i="1" s="1"/>
  <c r="O90" i="1"/>
  <c r="K90" i="1"/>
  <c r="J90" i="1"/>
  <c r="I90" i="1"/>
  <c r="A88" i="1"/>
  <c r="A89" i="1" s="1"/>
  <c r="O86" i="1"/>
  <c r="K86" i="1"/>
  <c r="J86" i="1"/>
  <c r="I86" i="1"/>
  <c r="A81" i="1"/>
  <c r="A82" i="1" s="1"/>
  <c r="A83" i="1" s="1"/>
  <c r="A84" i="1" s="1"/>
  <c r="A85" i="1" s="1"/>
  <c r="O79" i="1"/>
  <c r="K79" i="1"/>
  <c r="J79" i="1"/>
  <c r="I79" i="1"/>
  <c r="I78" i="1"/>
  <c r="I77" i="1"/>
  <c r="I75" i="1"/>
  <c r="A74" i="1"/>
  <c r="A75" i="1" s="1"/>
  <c r="A76" i="1" s="1"/>
  <c r="A77" i="1" s="1"/>
  <c r="A78" i="1" s="1"/>
  <c r="O72" i="1"/>
  <c r="K72" i="1"/>
  <c r="J72" i="1"/>
  <c r="I72" i="1"/>
  <c r="I71" i="1"/>
  <c r="I70" i="1"/>
  <c r="A70" i="1"/>
  <c r="A71" i="1" s="1"/>
  <c r="I69" i="1"/>
  <c r="O68" i="1"/>
  <c r="K68" i="1"/>
  <c r="J68" i="1"/>
  <c r="I68" i="1"/>
  <c r="I67" i="1"/>
  <c r="A67" i="1"/>
  <c r="I66" i="1"/>
  <c r="O65" i="1"/>
  <c r="K65" i="1"/>
  <c r="J65" i="1"/>
  <c r="I65" i="1"/>
  <c r="O63" i="1"/>
  <c r="K63" i="1"/>
  <c r="J63" i="1"/>
  <c r="I63" i="1"/>
  <c r="I62" i="1"/>
  <c r="I61" i="1"/>
  <c r="A61" i="1"/>
  <c r="A62" i="1" s="1"/>
  <c r="I60" i="1"/>
  <c r="O59" i="1"/>
  <c r="K59" i="1"/>
  <c r="J59" i="1"/>
  <c r="I59" i="1"/>
  <c r="I58" i="1"/>
  <c r="I57" i="1"/>
  <c r="I56" i="1"/>
  <c r="I55" i="1"/>
  <c r="I54" i="1"/>
  <c r="I53" i="1"/>
  <c r="A53" i="1"/>
  <c r="A54" i="1" s="1"/>
  <c r="A55" i="1" s="1"/>
  <c r="A56" i="1" s="1"/>
  <c r="A57" i="1" s="1"/>
  <c r="A58" i="1" s="1"/>
  <c r="I52" i="1"/>
  <c r="O51" i="1"/>
  <c r="K51" i="1"/>
  <c r="J51" i="1"/>
  <c r="I51" i="1"/>
  <c r="I50" i="1"/>
  <c r="A50" i="1"/>
  <c r="I49" i="1"/>
  <c r="O48" i="1"/>
  <c r="K48" i="1"/>
  <c r="J48" i="1"/>
  <c r="I48" i="1"/>
  <c r="I47" i="1"/>
  <c r="O46" i="1"/>
  <c r="K46" i="1"/>
  <c r="J46" i="1"/>
  <c r="I46" i="1"/>
  <c r="I45" i="1"/>
  <c r="I44" i="1"/>
  <c r="I43" i="1"/>
  <c r="I42" i="1"/>
  <c r="I41" i="1"/>
  <c r="I40" i="1"/>
  <c r="A40" i="1"/>
  <c r="A41" i="1" s="1"/>
  <c r="A42" i="1" s="1"/>
  <c r="A43" i="1" s="1"/>
  <c r="A44" i="1" s="1"/>
  <c r="A45" i="1" s="1"/>
  <c r="R39" i="1"/>
  <c r="I39" i="1"/>
  <c r="O38" i="1"/>
  <c r="K38" i="1"/>
  <c r="J38" i="1"/>
  <c r="I38" i="1"/>
  <c r="I37" i="1"/>
  <c r="I36" i="1"/>
  <c r="A36" i="1"/>
  <c r="A37" i="1" s="1"/>
  <c r="I35" i="1"/>
  <c r="O34" i="1"/>
  <c r="K34" i="1"/>
  <c r="J34" i="1"/>
  <c r="I34" i="1"/>
  <c r="I33" i="1"/>
  <c r="I32" i="1"/>
  <c r="A32" i="1"/>
  <c r="A33" i="1" s="1"/>
  <c r="I31" i="1"/>
  <c r="O30" i="1"/>
  <c r="K30" i="1"/>
  <c r="J30" i="1"/>
  <c r="I30" i="1"/>
  <c r="I29" i="1"/>
  <c r="I28" i="1"/>
  <c r="I27" i="1"/>
  <c r="I26" i="1"/>
  <c r="I25" i="1"/>
  <c r="I24" i="1"/>
  <c r="I23" i="1"/>
  <c r="I22" i="1"/>
  <c r="I21" i="1"/>
  <c r="A21" i="1"/>
  <c r="A22" i="1" s="1"/>
  <c r="A23" i="1" s="1"/>
  <c r="A24" i="1" s="1"/>
  <c r="A25" i="1" s="1"/>
  <c r="A26" i="1" s="1"/>
  <c r="A27" i="1" s="1"/>
  <c r="A28" i="1" s="1"/>
  <c r="A29" i="1" s="1"/>
  <c r="I20" i="1"/>
  <c r="O19" i="1"/>
  <c r="K19" i="1"/>
  <c r="J19" i="1"/>
  <c r="I19" i="1"/>
  <c r="I18" i="1"/>
  <c r="I17" i="1"/>
  <c r="I16" i="1"/>
  <c r="I15" i="1"/>
  <c r="I14" i="1"/>
  <c r="I13" i="1"/>
  <c r="I12" i="1"/>
  <c r="I11" i="1"/>
  <c r="A11" i="1"/>
  <c r="A12" i="1" s="1"/>
  <c r="A13" i="1" s="1"/>
  <c r="A14" i="1" s="1"/>
  <c r="A15" i="1" s="1"/>
  <c r="A16" i="1" s="1"/>
  <c r="A17" i="1" s="1"/>
  <c r="A18" i="1" s="1"/>
  <c r="I10" i="1"/>
  <c r="O9" i="1"/>
  <c r="K9" i="1"/>
  <c r="J9" i="1"/>
  <c r="I9" i="1"/>
  <c r="O8" i="1"/>
  <c r="K8" i="1"/>
  <c r="J8" i="1"/>
  <c r="I8" i="1"/>
  <c r="A8" i="1"/>
</calcChain>
</file>

<file path=xl/sharedStrings.xml><?xml version="1.0" encoding="utf-8"?>
<sst xmlns="http://schemas.openxmlformats.org/spreadsheetml/2006/main" count="537" uniqueCount="172">
  <si>
    <t>2.9-жадвал</t>
  </si>
  <si>
    <t xml:space="preserve">2019-2021 йилларда Жомбой туманида қишлоқ хўжалиги соҳасини ривожлантириш йўналишидаги лойиҳаларнинг
МАНЗИЛЛИ РЎХАТИ                                                                                                                            </t>
  </si>
  <si>
    <t>млн. сўмда</t>
  </si>
  <si>
    <t>Т/р</t>
  </si>
  <si>
    <t>Шаҳар ва туманлар номи</t>
  </si>
  <si>
    <t>Лойиҳа 
ташаббускорлари</t>
  </si>
  <si>
    <t>Лойиҳа номи</t>
  </si>
  <si>
    <t>Йўналиш</t>
  </si>
  <si>
    <t>Лойиҳа тармоқлари</t>
  </si>
  <si>
    <t>йиллик қуввати</t>
  </si>
  <si>
    <t>Лойиҳанинг 
умумий 
қиймати,
(млн сўм)</t>
  </si>
  <si>
    <t>молиялаштириш манбаси</t>
  </si>
  <si>
    <r>
      <t xml:space="preserve">Хорижий 
инвестици-
ялар </t>
    </r>
    <r>
      <rPr>
        <b/>
        <i/>
        <sz val="12"/>
        <rFont val="Times New Roman"/>
        <family val="1"/>
        <charset val="204"/>
      </rPr>
      <t>(минг.доллар)</t>
    </r>
  </si>
  <si>
    <t>Хизмат кўрсатувчи банк</t>
  </si>
  <si>
    <t>Ишга 
тушириш 
муддати</t>
  </si>
  <si>
    <t>Янги иш ўрни</t>
  </si>
  <si>
    <t>Ўлчов 
бирлиги</t>
  </si>
  <si>
    <t>Натурал 
қийматда</t>
  </si>
  <si>
    <t>Ўз 
маблағ-
лари</t>
  </si>
  <si>
    <t>Банк кредит-лари</t>
  </si>
  <si>
    <t>Қишлоқ хўжалигида жами 76 та лойиҳа:</t>
  </si>
  <si>
    <t>Интенсив боғ 9 та лойиҳа:</t>
  </si>
  <si>
    <t>Жомбой тумани</t>
  </si>
  <si>
    <t xml:space="preserve"> "Самарканд Агро Экспорт" МЧЖ</t>
  </si>
  <si>
    <t>Интенсив боғ ташкил этиш</t>
  </si>
  <si>
    <t>Қишлоқ хўжалиги</t>
  </si>
  <si>
    <t>Интенсив боғдорчилик</t>
  </si>
  <si>
    <t>гектар</t>
  </si>
  <si>
    <t>Миллий банк</t>
  </si>
  <si>
    <t>"Кунгирот агро интенсив" Ф/Х</t>
  </si>
  <si>
    <t>Траст банк</t>
  </si>
  <si>
    <t>"Каракасмок агро даласи" Ф/Х</t>
  </si>
  <si>
    <t>"Фарход Ашуров боғлари" Ф/Х</t>
  </si>
  <si>
    <t>"Жомбой Барака саховати" МЧЖ</t>
  </si>
  <si>
    <t>Жомбой туман ҳокимлиги</t>
  </si>
  <si>
    <t>аниқланмоқда</t>
  </si>
  <si>
    <t>"САГ АГРО" МЧЖ</t>
  </si>
  <si>
    <t>Асакабанк</t>
  </si>
  <si>
    <t>"Олим хидоятов боғлари"Ф/Х</t>
  </si>
  <si>
    <t>Қорамолчилик 10 та лойиҳа:</t>
  </si>
  <si>
    <t>"Дилором Рустамова"ФХ</t>
  </si>
  <si>
    <t>Қорамолчилик хўжалиги</t>
  </si>
  <si>
    <t>бош</t>
  </si>
  <si>
    <t>Халқ банк</t>
  </si>
  <si>
    <t>JOMBOY AGRO VET KOMPLEKS Ф/Х</t>
  </si>
  <si>
    <t>"Шахбозбек даласи" ФХ</t>
  </si>
  <si>
    <t>"Хайирли баракали чорвадор" ФХ</t>
  </si>
  <si>
    <t>"JOMBOY-ESTON CHORVASI" Ф/Х</t>
  </si>
  <si>
    <t>"QORA ARIQ DALASI"Ф/Х</t>
  </si>
  <si>
    <t>"JOMBOY ZABARDASTLARI" Ф/Х</t>
  </si>
  <si>
    <t>"Хайрли баракали чорвадор" Ф/Х</t>
  </si>
  <si>
    <t>"FERUZ AZAMATOVICH"Ф/Х</t>
  </si>
  <si>
    <t>Эчкичиликни ривожлантириш</t>
  </si>
  <si>
    <t>Асаларичилик 3 та лойиҳа:</t>
  </si>
  <si>
    <t xml:space="preserve">"Зарафшон асали" Ф/Х </t>
  </si>
  <si>
    <t>Асаларичиликни ривожлантириш</t>
  </si>
  <si>
    <t>Асаларичилик</t>
  </si>
  <si>
    <t>қути</t>
  </si>
  <si>
    <t>Алоқабанк</t>
  </si>
  <si>
    <t>"Турсунов Ражаб"Д/Х</t>
  </si>
  <si>
    <t>Ташаббускор Махмудова Мавлуда</t>
  </si>
  <si>
    <t>Балиқчилик 3 та лойиҳа:</t>
  </si>
  <si>
    <t>"Ситорахон тилло балиқлари"Ф/Х</t>
  </si>
  <si>
    <t>Балиқчилик хўжалигини ташкил этиш</t>
  </si>
  <si>
    <t>Балиқчиликни ривожлантириш</t>
  </si>
  <si>
    <t>Ипотека банк</t>
  </si>
  <si>
    <t>"Хўжа-т" Ф/Х</t>
  </si>
  <si>
    <t>"Сардорхон тилло балиқлари"Ф/Х</t>
  </si>
  <si>
    <t>Паррандачилик 7 та лойиҳа:</t>
  </si>
  <si>
    <t>"Темуржон агро сервис" Ф/Х</t>
  </si>
  <si>
    <t xml:space="preserve">Паррандачилик хўжалиги </t>
  </si>
  <si>
    <t>минг бош</t>
  </si>
  <si>
    <t>Ўзсаноатқурилиш банк</t>
  </si>
  <si>
    <t>"Арта" МЧЖ</t>
  </si>
  <si>
    <t>Қишлоққўрилиш банк</t>
  </si>
  <si>
    <t>"Жомбой борлоқ" МЧЖ</t>
  </si>
  <si>
    <t xml:space="preserve">Паррандачилик хўжалиги (гўшт йўналишида) </t>
  </si>
  <si>
    <t xml:space="preserve">Паррандачилик хўжалиги (тухум йўналишида) </t>
  </si>
  <si>
    <t>Қуёнчилик 1 та лойиҳа:</t>
  </si>
  <si>
    <t>ЯТТ "Маматов Элёр"</t>
  </si>
  <si>
    <t>Қуёнчиликни ривожлантириш</t>
  </si>
  <si>
    <t>Қуёнчилик хўжалиги</t>
  </si>
  <si>
    <t>Микрокредитбанк</t>
  </si>
  <si>
    <t>Музлаткичли омборхона 2 та лойиҳа:</t>
  </si>
  <si>
    <t>"Парвиз Азиз лазиз" Х/К</t>
  </si>
  <si>
    <t>Музлатгичли омборхона</t>
  </si>
  <si>
    <t>Музлаткичли омборхона</t>
  </si>
  <si>
    <t>тонна</t>
  </si>
  <si>
    <t>"Бахтиёр" Ф/Х</t>
  </si>
  <si>
    <t>Иссиқҳона 7 та лойиҳа:</t>
  </si>
  <si>
    <t xml:space="preserve">
“Голд Платан” Х/К
</t>
  </si>
  <si>
    <t>Иссиқхоналар ташкил этиш</t>
  </si>
  <si>
    <t>Иссиқхона</t>
  </si>
  <si>
    <t xml:space="preserve">“САГ Агро” МЧЖ </t>
  </si>
  <si>
    <t>Иссиқхоналар ташкил этиш (гул кўчатлари етиштириш)</t>
  </si>
  <si>
    <t>Заржон Мунис ХК</t>
  </si>
  <si>
    <t>"Яшам Эркоплан" МЧЖ</t>
  </si>
  <si>
    <t>“Ньюлай Агро” МЧЖ</t>
  </si>
  <si>
    <t>Кўчатчилик 3 та лойиҳа:</t>
  </si>
  <si>
    <t>Интенсив боғ кўчатчилиги ташкил этиш</t>
  </si>
  <si>
    <t>Кўчатчилик</t>
  </si>
  <si>
    <t xml:space="preserve"> "Мароканд мева-сабзавот" МЧЖ</t>
  </si>
  <si>
    <t>Жомбой Давлат ўрмон хўжалиги</t>
  </si>
  <si>
    <t>Мевалаи ва манзарали кўчат етиштиришни ташкил этиш</t>
  </si>
  <si>
    <t>Агробанк</t>
  </si>
  <si>
    <t>Уруғчилик 1 та лойиҳа:</t>
  </si>
  <si>
    <t>"Ғалла Осиё нон" МЧЖ</t>
  </si>
  <si>
    <t>Сабзавот, полиз ва картошка экинларининг уруғчилик илмий марказларини ташкил этиш</t>
  </si>
  <si>
    <t>Уруғчилик</t>
  </si>
  <si>
    <t>Логистика маркази 2 та лойиҳа:</t>
  </si>
  <si>
    <t>"Мароқанд мева-сабзавот" МЧЖ</t>
  </si>
  <si>
    <t>Логистика маркази</t>
  </si>
  <si>
    <t xml:space="preserve">Логистика </t>
  </si>
  <si>
    <t>минг тонна</t>
  </si>
  <si>
    <t>Доривор ўсимликлар 3 та лойиҳа:</t>
  </si>
  <si>
    <t>Доривор ўсимликлар (чаканда, наматак ва ҳ.к)   етиштириш</t>
  </si>
  <si>
    <t>Доривор ўсимликлар</t>
  </si>
  <si>
    <t>Доривор ўсимликлар етиштириш</t>
  </si>
  <si>
    <t>Агрокимёхимоя 6 та лойиҳа:</t>
  </si>
  <si>
    <t>"Агрокимёҳимоя" ҲАЖ Жомбой туман филиали</t>
  </si>
  <si>
    <t xml:space="preserve">Ўсимликлар клиникаси ташкил этиш </t>
  </si>
  <si>
    <t>Агрокимёхимоя</t>
  </si>
  <si>
    <t>минг гектар</t>
  </si>
  <si>
    <t>Биолаборатория ташкил этиш</t>
  </si>
  <si>
    <t>Туман ҳокимлиги, "Агрокимёҳимоя" ҲАЖ Жомбой туман филиали</t>
  </si>
  <si>
    <t>Минерал ўғитлар, кимёвий воситалар етказиб бериш ҳамда кансалтинг хизматлари кўрсатиш</t>
  </si>
  <si>
    <t>дона</t>
  </si>
  <si>
    <t>Ирригация тизимларини яхшилаш 6 та лойиҳа:</t>
  </si>
  <si>
    <t>Туман ирригация бўлими</t>
  </si>
  <si>
    <t xml:space="preserve">Туман ирригация бўлимининг моддий техника базасини яратиш </t>
  </si>
  <si>
    <t>сув хўжалиги тизимини яхшилаш</t>
  </si>
  <si>
    <t>ирригация тизими</t>
  </si>
  <si>
    <t>2019 йил</t>
  </si>
  <si>
    <t>Туман ҳокимлиги, туман ирригация бўлими</t>
  </si>
  <si>
    <t xml:space="preserve"> Юқори-Ўртабуз каналида сув ўтувчи d=1000 мм, узунлиги 156 метр қувурни тамирлаш</t>
  </si>
  <si>
    <t>сув хўжалиги тармоқларини ва туманда сув таъминотини яхшилаш</t>
  </si>
  <si>
    <t>метр</t>
  </si>
  <si>
    <t>Турон банк</t>
  </si>
  <si>
    <t>2020 йил</t>
  </si>
  <si>
    <t>Туман ҳокимлиги, туман ирригация бўлими, Вилоят НСЭ ва Б Жомбой туман бўлими</t>
  </si>
  <si>
    <t>У.Носир ММТП 1 дона ва Дўстлик ММТП ҳудудларига 1 бир дона суғориш қудуқларни қуриш</t>
  </si>
  <si>
    <t>Нишаб ички ариғини реконтсрукция қилиш 
- 3,5 км масофада</t>
  </si>
  <si>
    <t>км</t>
  </si>
  <si>
    <t>Мойличуқур ички ариғини реконструкция қилиш - 2,1 км масофада</t>
  </si>
  <si>
    <t>2021 йил</t>
  </si>
  <si>
    <t>Туман ирригация бўлими, Вилоят НСЭ ва Б Жомбой туман бўлими</t>
  </si>
  <si>
    <t xml:space="preserve"> Ҳақиқат ММТП худудида жойлашган НСваЭБ хисобидаги СКВ №092 сугориш кудукларини тубдан тамирлаш талаб этилади.</t>
  </si>
  <si>
    <t>Агросервис 3 та лойиҳа:</t>
  </si>
  <si>
    <t>Туман ҳокимлиги, "Жомбой Агросервис" МТП МЧЖ</t>
  </si>
  <si>
    <t>Техниклар харид қилиш</t>
  </si>
  <si>
    <t>Агросервис</t>
  </si>
  <si>
    <t>Қишлоқ хўжалиги техниклари харид қилиш</t>
  </si>
  <si>
    <t>Экология соҳасида 5 та лойиҳа:</t>
  </si>
  <si>
    <t>Жомбой туман хокимлиги</t>
  </si>
  <si>
    <t>Мирза (33,8 км) канали қирғоқбўйи минтақасида, Ўнг қирғоқ (9,0 км) канали қирғоқбўйи минтақасида  аҳоли хонадонлари ва ташкилотлар биноларини қирғоқ бўйидан чиқариш ва  Каттақорасув (28,0 км)  канали ва бошқа сув ҳавзаларнинг сувни муҳофаза доираси ва қирғоқ бўйи минтақаларида  ноқонуний ер ажратиш ва қурилиш ишларини амалга оширмаслик чоралари кўриш</t>
  </si>
  <si>
    <t>Экология тизимини яхшилаш</t>
  </si>
  <si>
    <t>2019 йилда ва доимий</t>
  </si>
  <si>
    <t xml:space="preserve">Жомбой туман хокимлиги, Мизапай ИТБошқармаси, Жомбой ирригация тизими бошқармаси, Жомбой Ўрмон хўжалиги ва фермер, дехқон хўжалиги </t>
  </si>
  <si>
    <t xml:space="preserve">Мирза, Ўнгқирғоқ ва Каттақорасув каналларининг сувни муҳофаза доираси ва қирғоқ бўйи минтақаларида ҳосилдорлиги паст бўлган қишлоқ хўжалик ерларида чаканда, наматак, жийда ва бошқа тур доривор ўсимликларини экиш ва ривожлантириш. </t>
  </si>
  <si>
    <t>Жомбой туман ободонлаштириш бошқармаси ва ўрмон хўжалиги</t>
  </si>
  <si>
    <t>Самарқанд–Тошкент йўналиши М-39 йўл четининг икки тарафида 17,5 км масофада 5835 дона Қрим қарағайи (Сосна) ва Шумтол (Ясень) кўчатларини экиш</t>
  </si>
  <si>
    <t>км/дона</t>
  </si>
  <si>
    <t xml:space="preserve">17,5/ 5835 </t>
  </si>
  <si>
    <r>
      <t xml:space="preserve">Жомбой туман ҳокимлиги, </t>
    </r>
    <r>
      <rPr>
        <sz val="12"/>
        <color indexed="8"/>
        <rFont val="Times New Roman"/>
        <family val="1"/>
        <charset val="204"/>
      </rPr>
      <t>Ўзбекистон Республикаси Ўрмон хўжалиги давлат қўмитаси</t>
    </r>
  </si>
  <si>
    <t xml:space="preserve"> “Зарафшон давлат қўриқхонаси” нинг моддий  таъминотини яхшилаш ўсимлик ва хайвонот генофондини сақлаб қолиш. </t>
  </si>
  <si>
    <t>2019 йил ва доимий</t>
  </si>
  <si>
    <t>Ветернария хизмати 5 та лойиҳа:</t>
  </si>
  <si>
    <t>Вилоят Ветернария бошқармаси, туман ҳокимлиги</t>
  </si>
  <si>
    <t>«Токсикология лабораторияси» ни ташкил этиш</t>
  </si>
  <si>
    <t>Ветернария хизмати</t>
  </si>
  <si>
    <t xml:space="preserve"> Сунъий уруғлантириш шахобчалари фаолиятини яхшилаш, моддий техника базаси билан таъминлаш</t>
  </si>
  <si>
    <t xml:space="preserve"> "Ветеринария клиникаси" ни ташкил этиш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</si>
</sst>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_р_._-;\-* #,##0.0_р_._-;_-* &quot;-&quot;?_р_._-;_-@_-"/>
    <numFmt numFmtId="165" formatCode="0.0"/>
    <numFmt numFmtId="166" formatCode="_-* #,##0.00\ _₽_-;\-* #,##0.00\ _₽_-;_-* &quot;-&quot;??\ _₽_-;_-@_-"/>
  </numFmts>
  <fonts count="11" x14ac:knownFonts="1">
    <font>
      <sz val="11"/>
      <color theme="1"/>
      <name val="Calibri"/>
      <family val="2"/>
      <scheme val="minor"/>
    </font>
    <font>
      <sz val="11"/>
      <color theme="1"/>
      <name val="Calibri"/>
      <family val="2"/>
      <scheme val="minor"/>
    </font>
    <font>
      <sz val="12"/>
      <name val="Times New Roman"/>
      <family val="1"/>
      <charset val="204"/>
    </font>
    <font>
      <i/>
      <sz val="12"/>
      <name val="Times New Roman"/>
      <family val="1"/>
      <charset val="204"/>
    </font>
    <font>
      <b/>
      <sz val="14"/>
      <name val="Times New Roman"/>
      <family val="1"/>
      <charset val="204"/>
    </font>
    <font>
      <b/>
      <i/>
      <sz val="12"/>
      <name val="Times New Roman"/>
      <family val="1"/>
      <charset val="204"/>
    </font>
    <font>
      <b/>
      <sz val="12"/>
      <name val="Times New Roman"/>
      <family val="1"/>
      <charset val="204"/>
    </font>
    <font>
      <sz val="11"/>
      <color indexed="8"/>
      <name val="Calibri"/>
      <family val="2"/>
    </font>
    <font>
      <sz val="10"/>
      <name val="Arial"/>
      <family val="2"/>
      <charset val="204"/>
    </font>
    <font>
      <sz val="10"/>
      <name val="Arial Cyr"/>
      <charset val="204"/>
    </font>
    <font>
      <sz val="12"/>
      <color indexed="8"/>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1" fillId="0" borderId="0"/>
    <xf numFmtId="166" fontId="7" fillId="0" borderId="0" applyFont="0" applyFill="0" applyBorder="0" applyAlignment="0" applyProtection="0"/>
    <xf numFmtId="0" fontId="8" fillId="0" borderId="0"/>
    <xf numFmtId="0" fontId="1" fillId="0" borderId="0"/>
    <xf numFmtId="0" fontId="9" fillId="0" borderId="0"/>
    <xf numFmtId="0" fontId="9" fillId="0" borderId="0"/>
  </cellStyleXfs>
  <cellXfs count="56">
    <xf numFmtId="0" fontId="0" fillId="0" borderId="0" xfId="0"/>
    <xf numFmtId="0" fontId="2" fillId="0" borderId="0" xfId="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4" fontId="5" fillId="0" borderId="0" xfId="1" applyNumberFormat="1" applyFont="1" applyFill="1" applyBorder="1" applyAlignment="1">
      <alignment vertical="center" wrapText="1"/>
    </xf>
    <xf numFmtId="164" fontId="5" fillId="0" borderId="0" xfId="1" applyNumberFormat="1" applyFont="1" applyFill="1" applyBorder="1" applyAlignment="1">
      <alignment vertical="center" wrapText="1"/>
    </xf>
    <xf numFmtId="14" fontId="3" fillId="0" borderId="0"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6" fillId="0" borderId="1" xfId="1" applyFont="1" applyFill="1" applyBorder="1" applyAlignment="1">
      <alignment horizontal="left" vertical="center" wrapText="1" indent="2"/>
    </xf>
    <xf numFmtId="14" fontId="6" fillId="0" borderId="1" xfId="1" applyNumberFormat="1" applyFont="1" applyFill="1" applyBorder="1" applyAlignment="1">
      <alignment horizontal="center" vertical="center" wrapText="1"/>
    </xf>
    <xf numFmtId="0" fontId="6" fillId="0" borderId="1" xfId="1" applyFont="1" applyFill="1" applyBorder="1" applyAlignment="1">
      <alignment horizontal="left" vertical="center" wrapText="1" indent="13"/>
    </xf>
    <xf numFmtId="0" fontId="2" fillId="0" borderId="1" xfId="1" applyFont="1" applyFill="1" applyBorder="1" applyAlignment="1">
      <alignment horizontal="left" vertical="center" wrapText="1"/>
    </xf>
    <xf numFmtId="0" fontId="2" fillId="0" borderId="1" xfId="2" applyFont="1" applyFill="1" applyBorder="1" applyAlignment="1">
      <alignment horizontal="center" vertical="center" wrapText="1"/>
    </xf>
    <xf numFmtId="0" fontId="2" fillId="0" borderId="1" xfId="3"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2" applyFont="1" applyFill="1" applyBorder="1" applyAlignment="1">
      <alignment horizontal="left" vertical="center" wrapText="1"/>
    </xf>
    <xf numFmtId="0" fontId="6" fillId="0" borderId="1" xfId="1" applyFont="1" applyFill="1" applyBorder="1" applyAlignment="1">
      <alignment horizontal="left" vertical="center" wrapText="1" indent="9"/>
    </xf>
    <xf numFmtId="165" fontId="2" fillId="0" borderId="1" xfId="1" applyNumberFormat="1" applyFont="1" applyFill="1" applyBorder="1" applyAlignment="1">
      <alignment horizontal="center" vertical="center" wrapText="1"/>
    </xf>
    <xf numFmtId="164" fontId="2" fillId="0" borderId="1" xfId="4"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wrapText="1"/>
    </xf>
    <xf numFmtId="14" fontId="2" fillId="0" borderId="1" xfId="5" applyNumberFormat="1"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1" applyFont="1" applyFill="1" applyBorder="1" applyAlignment="1">
      <alignment vertical="center" wrapText="1"/>
    </xf>
    <xf numFmtId="0" fontId="2" fillId="0" borderId="1" xfId="7" applyFont="1" applyFill="1" applyBorder="1" applyAlignment="1">
      <alignment horizontal="left" vertical="center" wrapText="1"/>
    </xf>
    <xf numFmtId="165" fontId="6"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shrinkToFit="1"/>
    </xf>
    <xf numFmtId="0" fontId="10" fillId="0" borderId="1" xfId="1" applyFont="1" applyFill="1" applyBorder="1" applyAlignment="1">
      <alignment horizontal="center" vertical="center" wrapText="1" shrinkToFit="1"/>
    </xf>
    <xf numFmtId="165" fontId="10" fillId="0" borderId="1" xfId="1" applyNumberFormat="1" applyFont="1" applyFill="1" applyBorder="1" applyAlignment="1">
      <alignment horizontal="center" vertical="center" wrapText="1" shrinkToFit="1"/>
    </xf>
    <xf numFmtId="164" fontId="10" fillId="0" borderId="1" xfId="1" applyNumberFormat="1" applyFont="1" applyFill="1" applyBorder="1" applyAlignment="1">
      <alignment horizontal="center" vertical="center" wrapText="1" shrinkToFit="1"/>
    </xf>
    <xf numFmtId="0" fontId="10" fillId="0" borderId="1" xfId="1" applyFont="1" applyFill="1" applyBorder="1" applyAlignment="1">
      <alignment vertical="center" wrapText="1" shrinkToFit="1"/>
    </xf>
    <xf numFmtId="0" fontId="2" fillId="0" borderId="1" xfId="8" applyFont="1" applyFill="1" applyBorder="1" applyAlignment="1">
      <alignment vertical="center" wrapText="1"/>
    </xf>
    <xf numFmtId="165" fontId="2" fillId="0" borderId="1" xfId="8" applyNumberFormat="1" applyFont="1" applyFill="1" applyBorder="1" applyAlignment="1">
      <alignment horizontal="center" vertical="center" wrapText="1"/>
    </xf>
    <xf numFmtId="164" fontId="2" fillId="0" borderId="1" xfId="8" applyNumberFormat="1" applyFont="1" applyFill="1" applyBorder="1" applyAlignment="1">
      <alignment horizontal="center" vertical="center" wrapText="1"/>
    </xf>
    <xf numFmtId="0" fontId="2" fillId="0" borderId="1" xfId="8" applyFont="1" applyFill="1" applyBorder="1" applyAlignment="1">
      <alignment horizontal="center" vertical="center" wrapText="1"/>
    </xf>
    <xf numFmtId="0" fontId="10" fillId="0" borderId="1" xfId="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left" vertical="center" wrapText="1" indent="7"/>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readingOrder="1"/>
    </xf>
    <xf numFmtId="0" fontId="2" fillId="0" borderId="2" xfId="1" applyFont="1" applyFill="1" applyBorder="1" applyAlignment="1">
      <alignment horizontal="center" vertical="center" wrapText="1"/>
    </xf>
    <xf numFmtId="14" fontId="2" fillId="0" borderId="0" xfId="1" applyNumberFormat="1" applyFont="1" applyFill="1" applyBorder="1" applyAlignment="1">
      <alignment horizontal="center" vertical="center" wrapText="1"/>
    </xf>
  </cellXfs>
  <cellStyles count="9">
    <cellStyle name="Обычный" xfId="0" builtinId="0"/>
    <cellStyle name="Обычный 2 2" xfId="7"/>
    <cellStyle name="Обычный 2 2 13" xfId="3"/>
    <cellStyle name="Обычный 2 2 2_0.КАШКАДАРЁ 2014 йил мехнат бозори шакллари УЗГАРГАН" xfId="5"/>
    <cellStyle name="Обычный 2 9" xfId="6"/>
    <cellStyle name="Обычный 3" xfId="1"/>
    <cellStyle name="Обычный 3 6" xfId="2"/>
    <cellStyle name="Обычный 4" xfId="8"/>
    <cellStyle name="Финансовый 15" xfId="4"/>
  </cellStyles>
  <dxfs count="4">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02"/>
  <sheetViews>
    <sheetView tabSelected="1" workbookViewId="0">
      <selection activeCell="D11" sqref="D11"/>
    </sheetView>
  </sheetViews>
  <sheetFormatPr defaultColWidth="9.109375" defaultRowHeight="15.6" x14ac:dyDescent="0.3"/>
  <cols>
    <col min="1" max="1" width="5.6640625" style="1" customWidth="1"/>
    <col min="2" max="2" width="27" style="1" hidden="1" customWidth="1"/>
    <col min="3" max="3" width="35.44140625" style="1" customWidth="1"/>
    <col min="4" max="4" width="39" style="1" customWidth="1"/>
    <col min="5" max="5" width="18" style="1" hidden="1" customWidth="1"/>
    <col min="6" max="6" width="24.5546875" style="1" hidden="1" customWidth="1"/>
    <col min="7" max="7" width="10.6640625" style="1" customWidth="1"/>
    <col min="8" max="8" width="12.5546875" style="1" customWidth="1"/>
    <col min="9" max="9" width="15.6640625" style="2" customWidth="1"/>
    <col min="10" max="10" width="14.6640625" style="2" customWidth="1"/>
    <col min="11" max="11" width="15.6640625" style="2" customWidth="1"/>
    <col min="12" max="12" width="20.5546875" style="1" hidden="1" customWidth="1"/>
    <col min="13" max="13" width="17.44140625" style="1" customWidth="1"/>
    <col min="14" max="14" width="13" style="55" customWidth="1"/>
    <col min="15" max="15" width="10.33203125" style="1" customWidth="1"/>
    <col min="16" max="16" width="12.109375" style="1" bestFit="1" customWidth="1"/>
    <col min="17" max="17" width="9.109375" style="1"/>
    <col min="18" max="18" width="9.33203125" style="1" bestFit="1" customWidth="1"/>
    <col min="19" max="256" width="9.109375" style="1"/>
    <col min="257" max="257" width="5.6640625" style="1" customWidth="1"/>
    <col min="258" max="258" width="0" style="1" hidden="1" customWidth="1"/>
    <col min="259" max="259" width="35.44140625" style="1" customWidth="1"/>
    <col min="260" max="260" width="39" style="1" customWidth="1"/>
    <col min="261" max="262" width="0" style="1" hidden="1" customWidth="1"/>
    <col min="263" max="263" width="10.6640625" style="1" customWidth="1"/>
    <col min="264" max="264" width="12.5546875" style="1" customWidth="1"/>
    <col min="265" max="265" width="15.6640625" style="1" customWidth="1"/>
    <col min="266" max="266" width="14.6640625" style="1" customWidth="1"/>
    <col min="267" max="267" width="15.6640625" style="1" customWidth="1"/>
    <col min="268" max="268" width="0" style="1" hidden="1" customWidth="1"/>
    <col min="269" max="269" width="17.44140625" style="1" customWidth="1"/>
    <col min="270" max="270" width="13" style="1" customWidth="1"/>
    <col min="271" max="271" width="10.33203125" style="1" customWidth="1"/>
    <col min="272" max="272" width="12.109375" style="1" bestFit="1" customWidth="1"/>
    <col min="273" max="273" width="9.109375" style="1"/>
    <col min="274" max="274" width="9.33203125" style="1" bestFit="1" customWidth="1"/>
    <col min="275" max="512" width="9.109375" style="1"/>
    <col min="513" max="513" width="5.6640625" style="1" customWidth="1"/>
    <col min="514" max="514" width="0" style="1" hidden="1" customWidth="1"/>
    <col min="515" max="515" width="35.44140625" style="1" customWidth="1"/>
    <col min="516" max="516" width="39" style="1" customWidth="1"/>
    <col min="517" max="518" width="0" style="1" hidden="1" customWidth="1"/>
    <col min="519" max="519" width="10.6640625" style="1" customWidth="1"/>
    <col min="520" max="520" width="12.5546875" style="1" customWidth="1"/>
    <col min="521" max="521" width="15.6640625" style="1" customWidth="1"/>
    <col min="522" max="522" width="14.6640625" style="1" customWidth="1"/>
    <col min="523" max="523" width="15.6640625" style="1" customWidth="1"/>
    <col min="524" max="524" width="0" style="1" hidden="1" customWidth="1"/>
    <col min="525" max="525" width="17.44140625" style="1" customWidth="1"/>
    <col min="526" max="526" width="13" style="1" customWidth="1"/>
    <col min="527" max="527" width="10.33203125" style="1" customWidth="1"/>
    <col min="528" max="528" width="12.109375" style="1" bestFit="1" customWidth="1"/>
    <col min="529" max="529" width="9.109375" style="1"/>
    <col min="530" max="530" width="9.33203125" style="1" bestFit="1" customWidth="1"/>
    <col min="531" max="768" width="9.109375" style="1"/>
    <col min="769" max="769" width="5.6640625" style="1" customWidth="1"/>
    <col min="770" max="770" width="0" style="1" hidden="1" customWidth="1"/>
    <col min="771" max="771" width="35.44140625" style="1" customWidth="1"/>
    <col min="772" max="772" width="39" style="1" customWidth="1"/>
    <col min="773" max="774" width="0" style="1" hidden="1" customWidth="1"/>
    <col min="775" max="775" width="10.6640625" style="1" customWidth="1"/>
    <col min="776" max="776" width="12.5546875" style="1" customWidth="1"/>
    <col min="777" max="777" width="15.6640625" style="1" customWidth="1"/>
    <col min="778" max="778" width="14.6640625" style="1" customWidth="1"/>
    <col min="779" max="779" width="15.6640625" style="1" customWidth="1"/>
    <col min="780" max="780" width="0" style="1" hidden="1" customWidth="1"/>
    <col min="781" max="781" width="17.44140625" style="1" customWidth="1"/>
    <col min="782" max="782" width="13" style="1" customWidth="1"/>
    <col min="783" max="783" width="10.33203125" style="1" customWidth="1"/>
    <col min="784" max="784" width="12.109375" style="1" bestFit="1" customWidth="1"/>
    <col min="785" max="785" width="9.109375" style="1"/>
    <col min="786" max="786" width="9.33203125" style="1" bestFit="1" customWidth="1"/>
    <col min="787" max="1024" width="9.109375" style="1"/>
    <col min="1025" max="1025" width="5.6640625" style="1" customWidth="1"/>
    <col min="1026" max="1026" width="0" style="1" hidden="1" customWidth="1"/>
    <col min="1027" max="1027" width="35.44140625" style="1" customWidth="1"/>
    <col min="1028" max="1028" width="39" style="1" customWidth="1"/>
    <col min="1029" max="1030" width="0" style="1" hidden="1" customWidth="1"/>
    <col min="1031" max="1031" width="10.6640625" style="1" customWidth="1"/>
    <col min="1032" max="1032" width="12.5546875" style="1" customWidth="1"/>
    <col min="1033" max="1033" width="15.6640625" style="1" customWidth="1"/>
    <col min="1034" max="1034" width="14.6640625" style="1" customWidth="1"/>
    <col min="1035" max="1035" width="15.6640625" style="1" customWidth="1"/>
    <col min="1036" max="1036" width="0" style="1" hidden="1" customWidth="1"/>
    <col min="1037" max="1037" width="17.44140625" style="1" customWidth="1"/>
    <col min="1038" max="1038" width="13" style="1" customWidth="1"/>
    <col min="1039" max="1039" width="10.33203125" style="1" customWidth="1"/>
    <col min="1040" max="1040" width="12.109375" style="1" bestFit="1" customWidth="1"/>
    <col min="1041" max="1041" width="9.109375" style="1"/>
    <col min="1042" max="1042" width="9.33203125" style="1" bestFit="1" customWidth="1"/>
    <col min="1043" max="1280" width="9.109375" style="1"/>
    <col min="1281" max="1281" width="5.6640625" style="1" customWidth="1"/>
    <col min="1282" max="1282" width="0" style="1" hidden="1" customWidth="1"/>
    <col min="1283" max="1283" width="35.44140625" style="1" customWidth="1"/>
    <col min="1284" max="1284" width="39" style="1" customWidth="1"/>
    <col min="1285" max="1286" width="0" style="1" hidden="1" customWidth="1"/>
    <col min="1287" max="1287" width="10.6640625" style="1" customWidth="1"/>
    <col min="1288" max="1288" width="12.5546875" style="1" customWidth="1"/>
    <col min="1289" max="1289" width="15.6640625" style="1" customWidth="1"/>
    <col min="1290" max="1290" width="14.6640625" style="1" customWidth="1"/>
    <col min="1291" max="1291" width="15.6640625" style="1" customWidth="1"/>
    <col min="1292" max="1292" width="0" style="1" hidden="1" customWidth="1"/>
    <col min="1293" max="1293" width="17.44140625" style="1" customWidth="1"/>
    <col min="1294" max="1294" width="13" style="1" customWidth="1"/>
    <col min="1295" max="1295" width="10.33203125" style="1" customWidth="1"/>
    <col min="1296" max="1296" width="12.109375" style="1" bestFit="1" customWidth="1"/>
    <col min="1297" max="1297" width="9.109375" style="1"/>
    <col min="1298" max="1298" width="9.33203125" style="1" bestFit="1" customWidth="1"/>
    <col min="1299" max="1536" width="9.109375" style="1"/>
    <col min="1537" max="1537" width="5.6640625" style="1" customWidth="1"/>
    <col min="1538" max="1538" width="0" style="1" hidden="1" customWidth="1"/>
    <col min="1539" max="1539" width="35.44140625" style="1" customWidth="1"/>
    <col min="1540" max="1540" width="39" style="1" customWidth="1"/>
    <col min="1541" max="1542" width="0" style="1" hidden="1" customWidth="1"/>
    <col min="1543" max="1543" width="10.6640625" style="1" customWidth="1"/>
    <col min="1544" max="1544" width="12.5546875" style="1" customWidth="1"/>
    <col min="1545" max="1545" width="15.6640625" style="1" customWidth="1"/>
    <col min="1546" max="1546" width="14.6640625" style="1" customWidth="1"/>
    <col min="1547" max="1547" width="15.6640625" style="1" customWidth="1"/>
    <col min="1548" max="1548" width="0" style="1" hidden="1" customWidth="1"/>
    <col min="1549" max="1549" width="17.44140625" style="1" customWidth="1"/>
    <col min="1550" max="1550" width="13" style="1" customWidth="1"/>
    <col min="1551" max="1551" width="10.33203125" style="1" customWidth="1"/>
    <col min="1552" max="1552" width="12.109375" style="1" bestFit="1" customWidth="1"/>
    <col min="1553" max="1553" width="9.109375" style="1"/>
    <col min="1554" max="1554" width="9.33203125" style="1" bestFit="1" customWidth="1"/>
    <col min="1555" max="1792" width="9.109375" style="1"/>
    <col min="1793" max="1793" width="5.6640625" style="1" customWidth="1"/>
    <col min="1794" max="1794" width="0" style="1" hidden="1" customWidth="1"/>
    <col min="1795" max="1795" width="35.44140625" style="1" customWidth="1"/>
    <col min="1796" max="1796" width="39" style="1" customWidth="1"/>
    <col min="1797" max="1798" width="0" style="1" hidden="1" customWidth="1"/>
    <col min="1799" max="1799" width="10.6640625" style="1" customWidth="1"/>
    <col min="1800" max="1800" width="12.5546875" style="1" customWidth="1"/>
    <col min="1801" max="1801" width="15.6640625" style="1" customWidth="1"/>
    <col min="1802" max="1802" width="14.6640625" style="1" customWidth="1"/>
    <col min="1803" max="1803" width="15.6640625" style="1" customWidth="1"/>
    <col min="1804" max="1804" width="0" style="1" hidden="1" customWidth="1"/>
    <col min="1805" max="1805" width="17.44140625" style="1" customWidth="1"/>
    <col min="1806" max="1806" width="13" style="1" customWidth="1"/>
    <col min="1807" max="1807" width="10.33203125" style="1" customWidth="1"/>
    <col min="1808" max="1808" width="12.109375" style="1" bestFit="1" customWidth="1"/>
    <col min="1809" max="1809" width="9.109375" style="1"/>
    <col min="1810" max="1810" width="9.33203125" style="1" bestFit="1" customWidth="1"/>
    <col min="1811" max="2048" width="9.109375" style="1"/>
    <col min="2049" max="2049" width="5.6640625" style="1" customWidth="1"/>
    <col min="2050" max="2050" width="0" style="1" hidden="1" customWidth="1"/>
    <col min="2051" max="2051" width="35.44140625" style="1" customWidth="1"/>
    <col min="2052" max="2052" width="39" style="1" customWidth="1"/>
    <col min="2053" max="2054" width="0" style="1" hidden="1" customWidth="1"/>
    <col min="2055" max="2055" width="10.6640625" style="1" customWidth="1"/>
    <col min="2056" max="2056" width="12.5546875" style="1" customWidth="1"/>
    <col min="2057" max="2057" width="15.6640625" style="1" customWidth="1"/>
    <col min="2058" max="2058" width="14.6640625" style="1" customWidth="1"/>
    <col min="2059" max="2059" width="15.6640625" style="1" customWidth="1"/>
    <col min="2060" max="2060" width="0" style="1" hidden="1" customWidth="1"/>
    <col min="2061" max="2061" width="17.44140625" style="1" customWidth="1"/>
    <col min="2062" max="2062" width="13" style="1" customWidth="1"/>
    <col min="2063" max="2063" width="10.33203125" style="1" customWidth="1"/>
    <col min="2064" max="2064" width="12.109375" style="1" bestFit="1" customWidth="1"/>
    <col min="2065" max="2065" width="9.109375" style="1"/>
    <col min="2066" max="2066" width="9.33203125" style="1" bestFit="1" customWidth="1"/>
    <col min="2067" max="2304" width="9.109375" style="1"/>
    <col min="2305" max="2305" width="5.6640625" style="1" customWidth="1"/>
    <col min="2306" max="2306" width="0" style="1" hidden="1" customWidth="1"/>
    <col min="2307" max="2307" width="35.44140625" style="1" customWidth="1"/>
    <col min="2308" max="2308" width="39" style="1" customWidth="1"/>
    <col min="2309" max="2310" width="0" style="1" hidden="1" customWidth="1"/>
    <col min="2311" max="2311" width="10.6640625" style="1" customWidth="1"/>
    <col min="2312" max="2312" width="12.5546875" style="1" customWidth="1"/>
    <col min="2313" max="2313" width="15.6640625" style="1" customWidth="1"/>
    <col min="2314" max="2314" width="14.6640625" style="1" customWidth="1"/>
    <col min="2315" max="2315" width="15.6640625" style="1" customWidth="1"/>
    <col min="2316" max="2316" width="0" style="1" hidden="1" customWidth="1"/>
    <col min="2317" max="2317" width="17.44140625" style="1" customWidth="1"/>
    <col min="2318" max="2318" width="13" style="1" customWidth="1"/>
    <col min="2319" max="2319" width="10.33203125" style="1" customWidth="1"/>
    <col min="2320" max="2320" width="12.109375" style="1" bestFit="1" customWidth="1"/>
    <col min="2321" max="2321" width="9.109375" style="1"/>
    <col min="2322" max="2322" width="9.33203125" style="1" bestFit="1" customWidth="1"/>
    <col min="2323" max="2560" width="9.109375" style="1"/>
    <col min="2561" max="2561" width="5.6640625" style="1" customWidth="1"/>
    <col min="2562" max="2562" width="0" style="1" hidden="1" customWidth="1"/>
    <col min="2563" max="2563" width="35.44140625" style="1" customWidth="1"/>
    <col min="2564" max="2564" width="39" style="1" customWidth="1"/>
    <col min="2565" max="2566" width="0" style="1" hidden="1" customWidth="1"/>
    <col min="2567" max="2567" width="10.6640625" style="1" customWidth="1"/>
    <col min="2568" max="2568" width="12.5546875" style="1" customWidth="1"/>
    <col min="2569" max="2569" width="15.6640625" style="1" customWidth="1"/>
    <col min="2570" max="2570" width="14.6640625" style="1" customWidth="1"/>
    <col min="2571" max="2571" width="15.6640625" style="1" customWidth="1"/>
    <col min="2572" max="2572" width="0" style="1" hidden="1" customWidth="1"/>
    <col min="2573" max="2573" width="17.44140625" style="1" customWidth="1"/>
    <col min="2574" max="2574" width="13" style="1" customWidth="1"/>
    <col min="2575" max="2575" width="10.33203125" style="1" customWidth="1"/>
    <col min="2576" max="2576" width="12.109375" style="1" bestFit="1" customWidth="1"/>
    <col min="2577" max="2577" width="9.109375" style="1"/>
    <col min="2578" max="2578" width="9.33203125" style="1" bestFit="1" customWidth="1"/>
    <col min="2579" max="2816" width="9.109375" style="1"/>
    <col min="2817" max="2817" width="5.6640625" style="1" customWidth="1"/>
    <col min="2818" max="2818" width="0" style="1" hidden="1" customWidth="1"/>
    <col min="2819" max="2819" width="35.44140625" style="1" customWidth="1"/>
    <col min="2820" max="2820" width="39" style="1" customWidth="1"/>
    <col min="2821" max="2822" width="0" style="1" hidden="1" customWidth="1"/>
    <col min="2823" max="2823" width="10.6640625" style="1" customWidth="1"/>
    <col min="2824" max="2824" width="12.5546875" style="1" customWidth="1"/>
    <col min="2825" max="2825" width="15.6640625" style="1" customWidth="1"/>
    <col min="2826" max="2826" width="14.6640625" style="1" customWidth="1"/>
    <col min="2827" max="2827" width="15.6640625" style="1" customWidth="1"/>
    <col min="2828" max="2828" width="0" style="1" hidden="1" customWidth="1"/>
    <col min="2829" max="2829" width="17.44140625" style="1" customWidth="1"/>
    <col min="2830" max="2830" width="13" style="1" customWidth="1"/>
    <col min="2831" max="2831" width="10.33203125" style="1" customWidth="1"/>
    <col min="2832" max="2832" width="12.109375" style="1" bestFit="1" customWidth="1"/>
    <col min="2833" max="2833" width="9.109375" style="1"/>
    <col min="2834" max="2834" width="9.33203125" style="1" bestFit="1" customWidth="1"/>
    <col min="2835" max="3072" width="9.109375" style="1"/>
    <col min="3073" max="3073" width="5.6640625" style="1" customWidth="1"/>
    <col min="3074" max="3074" width="0" style="1" hidden="1" customWidth="1"/>
    <col min="3075" max="3075" width="35.44140625" style="1" customWidth="1"/>
    <col min="3076" max="3076" width="39" style="1" customWidth="1"/>
    <col min="3077" max="3078" width="0" style="1" hidden="1" customWidth="1"/>
    <col min="3079" max="3079" width="10.6640625" style="1" customWidth="1"/>
    <col min="3080" max="3080" width="12.5546875" style="1" customWidth="1"/>
    <col min="3081" max="3081" width="15.6640625" style="1" customWidth="1"/>
    <col min="3082" max="3082" width="14.6640625" style="1" customWidth="1"/>
    <col min="3083" max="3083" width="15.6640625" style="1" customWidth="1"/>
    <col min="3084" max="3084" width="0" style="1" hidden="1" customWidth="1"/>
    <col min="3085" max="3085" width="17.44140625" style="1" customWidth="1"/>
    <col min="3086" max="3086" width="13" style="1" customWidth="1"/>
    <col min="3087" max="3087" width="10.33203125" style="1" customWidth="1"/>
    <col min="3088" max="3088" width="12.109375" style="1" bestFit="1" customWidth="1"/>
    <col min="3089" max="3089" width="9.109375" style="1"/>
    <col min="3090" max="3090" width="9.33203125" style="1" bestFit="1" customWidth="1"/>
    <col min="3091" max="3328" width="9.109375" style="1"/>
    <col min="3329" max="3329" width="5.6640625" style="1" customWidth="1"/>
    <col min="3330" max="3330" width="0" style="1" hidden="1" customWidth="1"/>
    <col min="3331" max="3331" width="35.44140625" style="1" customWidth="1"/>
    <col min="3332" max="3332" width="39" style="1" customWidth="1"/>
    <col min="3333" max="3334" width="0" style="1" hidden="1" customWidth="1"/>
    <col min="3335" max="3335" width="10.6640625" style="1" customWidth="1"/>
    <col min="3336" max="3336" width="12.5546875" style="1" customWidth="1"/>
    <col min="3337" max="3337" width="15.6640625" style="1" customWidth="1"/>
    <col min="3338" max="3338" width="14.6640625" style="1" customWidth="1"/>
    <col min="3339" max="3339" width="15.6640625" style="1" customWidth="1"/>
    <col min="3340" max="3340" width="0" style="1" hidden="1" customWidth="1"/>
    <col min="3341" max="3341" width="17.44140625" style="1" customWidth="1"/>
    <col min="3342" max="3342" width="13" style="1" customWidth="1"/>
    <col min="3343" max="3343" width="10.33203125" style="1" customWidth="1"/>
    <col min="3344" max="3344" width="12.109375" style="1" bestFit="1" customWidth="1"/>
    <col min="3345" max="3345" width="9.109375" style="1"/>
    <col min="3346" max="3346" width="9.33203125" style="1" bestFit="1" customWidth="1"/>
    <col min="3347" max="3584" width="9.109375" style="1"/>
    <col min="3585" max="3585" width="5.6640625" style="1" customWidth="1"/>
    <col min="3586" max="3586" width="0" style="1" hidden="1" customWidth="1"/>
    <col min="3587" max="3587" width="35.44140625" style="1" customWidth="1"/>
    <col min="3588" max="3588" width="39" style="1" customWidth="1"/>
    <col min="3589" max="3590" width="0" style="1" hidden="1" customWidth="1"/>
    <col min="3591" max="3591" width="10.6640625" style="1" customWidth="1"/>
    <col min="3592" max="3592" width="12.5546875" style="1" customWidth="1"/>
    <col min="3593" max="3593" width="15.6640625" style="1" customWidth="1"/>
    <col min="3594" max="3594" width="14.6640625" style="1" customWidth="1"/>
    <col min="3595" max="3595" width="15.6640625" style="1" customWidth="1"/>
    <col min="3596" max="3596" width="0" style="1" hidden="1" customWidth="1"/>
    <col min="3597" max="3597" width="17.44140625" style="1" customWidth="1"/>
    <col min="3598" max="3598" width="13" style="1" customWidth="1"/>
    <col min="3599" max="3599" width="10.33203125" style="1" customWidth="1"/>
    <col min="3600" max="3600" width="12.109375" style="1" bestFit="1" customWidth="1"/>
    <col min="3601" max="3601" width="9.109375" style="1"/>
    <col min="3602" max="3602" width="9.33203125" style="1" bestFit="1" customWidth="1"/>
    <col min="3603" max="3840" width="9.109375" style="1"/>
    <col min="3841" max="3841" width="5.6640625" style="1" customWidth="1"/>
    <col min="3842" max="3842" width="0" style="1" hidden="1" customWidth="1"/>
    <col min="3843" max="3843" width="35.44140625" style="1" customWidth="1"/>
    <col min="3844" max="3844" width="39" style="1" customWidth="1"/>
    <col min="3845" max="3846" width="0" style="1" hidden="1" customWidth="1"/>
    <col min="3847" max="3847" width="10.6640625" style="1" customWidth="1"/>
    <col min="3848" max="3848" width="12.5546875" style="1" customWidth="1"/>
    <col min="3849" max="3849" width="15.6640625" style="1" customWidth="1"/>
    <col min="3850" max="3850" width="14.6640625" style="1" customWidth="1"/>
    <col min="3851" max="3851" width="15.6640625" style="1" customWidth="1"/>
    <col min="3852" max="3852" width="0" style="1" hidden="1" customWidth="1"/>
    <col min="3853" max="3853" width="17.44140625" style="1" customWidth="1"/>
    <col min="3854" max="3854" width="13" style="1" customWidth="1"/>
    <col min="3855" max="3855" width="10.33203125" style="1" customWidth="1"/>
    <col min="3856" max="3856" width="12.109375" style="1" bestFit="1" customWidth="1"/>
    <col min="3857" max="3857" width="9.109375" style="1"/>
    <col min="3858" max="3858" width="9.33203125" style="1" bestFit="1" customWidth="1"/>
    <col min="3859" max="4096" width="9.109375" style="1"/>
    <col min="4097" max="4097" width="5.6640625" style="1" customWidth="1"/>
    <col min="4098" max="4098" width="0" style="1" hidden="1" customWidth="1"/>
    <col min="4099" max="4099" width="35.44140625" style="1" customWidth="1"/>
    <col min="4100" max="4100" width="39" style="1" customWidth="1"/>
    <col min="4101" max="4102" width="0" style="1" hidden="1" customWidth="1"/>
    <col min="4103" max="4103" width="10.6640625" style="1" customWidth="1"/>
    <col min="4104" max="4104" width="12.5546875" style="1" customWidth="1"/>
    <col min="4105" max="4105" width="15.6640625" style="1" customWidth="1"/>
    <col min="4106" max="4106" width="14.6640625" style="1" customWidth="1"/>
    <col min="4107" max="4107" width="15.6640625" style="1" customWidth="1"/>
    <col min="4108" max="4108" width="0" style="1" hidden="1" customWidth="1"/>
    <col min="4109" max="4109" width="17.44140625" style="1" customWidth="1"/>
    <col min="4110" max="4110" width="13" style="1" customWidth="1"/>
    <col min="4111" max="4111" width="10.33203125" style="1" customWidth="1"/>
    <col min="4112" max="4112" width="12.109375" style="1" bestFit="1" customWidth="1"/>
    <col min="4113" max="4113" width="9.109375" style="1"/>
    <col min="4114" max="4114" width="9.33203125" style="1" bestFit="1" customWidth="1"/>
    <col min="4115" max="4352" width="9.109375" style="1"/>
    <col min="4353" max="4353" width="5.6640625" style="1" customWidth="1"/>
    <col min="4354" max="4354" width="0" style="1" hidden="1" customWidth="1"/>
    <col min="4355" max="4355" width="35.44140625" style="1" customWidth="1"/>
    <col min="4356" max="4356" width="39" style="1" customWidth="1"/>
    <col min="4357" max="4358" width="0" style="1" hidden="1" customWidth="1"/>
    <col min="4359" max="4359" width="10.6640625" style="1" customWidth="1"/>
    <col min="4360" max="4360" width="12.5546875" style="1" customWidth="1"/>
    <col min="4361" max="4361" width="15.6640625" style="1" customWidth="1"/>
    <col min="4362" max="4362" width="14.6640625" style="1" customWidth="1"/>
    <col min="4363" max="4363" width="15.6640625" style="1" customWidth="1"/>
    <col min="4364" max="4364" width="0" style="1" hidden="1" customWidth="1"/>
    <col min="4365" max="4365" width="17.44140625" style="1" customWidth="1"/>
    <col min="4366" max="4366" width="13" style="1" customWidth="1"/>
    <col min="4367" max="4367" width="10.33203125" style="1" customWidth="1"/>
    <col min="4368" max="4368" width="12.109375" style="1" bestFit="1" customWidth="1"/>
    <col min="4369" max="4369" width="9.109375" style="1"/>
    <col min="4370" max="4370" width="9.33203125" style="1" bestFit="1" customWidth="1"/>
    <col min="4371" max="4608" width="9.109375" style="1"/>
    <col min="4609" max="4609" width="5.6640625" style="1" customWidth="1"/>
    <col min="4610" max="4610" width="0" style="1" hidden="1" customWidth="1"/>
    <col min="4611" max="4611" width="35.44140625" style="1" customWidth="1"/>
    <col min="4612" max="4612" width="39" style="1" customWidth="1"/>
    <col min="4613" max="4614" width="0" style="1" hidden="1" customWidth="1"/>
    <col min="4615" max="4615" width="10.6640625" style="1" customWidth="1"/>
    <col min="4616" max="4616" width="12.5546875" style="1" customWidth="1"/>
    <col min="4617" max="4617" width="15.6640625" style="1" customWidth="1"/>
    <col min="4618" max="4618" width="14.6640625" style="1" customWidth="1"/>
    <col min="4619" max="4619" width="15.6640625" style="1" customWidth="1"/>
    <col min="4620" max="4620" width="0" style="1" hidden="1" customWidth="1"/>
    <col min="4621" max="4621" width="17.44140625" style="1" customWidth="1"/>
    <col min="4622" max="4622" width="13" style="1" customWidth="1"/>
    <col min="4623" max="4623" width="10.33203125" style="1" customWidth="1"/>
    <col min="4624" max="4624" width="12.109375" style="1" bestFit="1" customWidth="1"/>
    <col min="4625" max="4625" width="9.109375" style="1"/>
    <col min="4626" max="4626" width="9.33203125" style="1" bestFit="1" customWidth="1"/>
    <col min="4627" max="4864" width="9.109375" style="1"/>
    <col min="4865" max="4865" width="5.6640625" style="1" customWidth="1"/>
    <col min="4866" max="4866" width="0" style="1" hidden="1" customWidth="1"/>
    <col min="4867" max="4867" width="35.44140625" style="1" customWidth="1"/>
    <col min="4868" max="4868" width="39" style="1" customWidth="1"/>
    <col min="4869" max="4870" width="0" style="1" hidden="1" customWidth="1"/>
    <col min="4871" max="4871" width="10.6640625" style="1" customWidth="1"/>
    <col min="4872" max="4872" width="12.5546875" style="1" customWidth="1"/>
    <col min="4873" max="4873" width="15.6640625" style="1" customWidth="1"/>
    <col min="4874" max="4874" width="14.6640625" style="1" customWidth="1"/>
    <col min="4875" max="4875" width="15.6640625" style="1" customWidth="1"/>
    <col min="4876" max="4876" width="0" style="1" hidden="1" customWidth="1"/>
    <col min="4877" max="4877" width="17.44140625" style="1" customWidth="1"/>
    <col min="4878" max="4878" width="13" style="1" customWidth="1"/>
    <col min="4879" max="4879" width="10.33203125" style="1" customWidth="1"/>
    <col min="4880" max="4880" width="12.109375" style="1" bestFit="1" customWidth="1"/>
    <col min="4881" max="4881" width="9.109375" style="1"/>
    <col min="4882" max="4882" width="9.33203125" style="1" bestFit="1" customWidth="1"/>
    <col min="4883" max="5120" width="9.109375" style="1"/>
    <col min="5121" max="5121" width="5.6640625" style="1" customWidth="1"/>
    <col min="5122" max="5122" width="0" style="1" hidden="1" customWidth="1"/>
    <col min="5123" max="5123" width="35.44140625" style="1" customWidth="1"/>
    <col min="5124" max="5124" width="39" style="1" customWidth="1"/>
    <col min="5125" max="5126" width="0" style="1" hidden="1" customWidth="1"/>
    <col min="5127" max="5127" width="10.6640625" style="1" customWidth="1"/>
    <col min="5128" max="5128" width="12.5546875" style="1" customWidth="1"/>
    <col min="5129" max="5129" width="15.6640625" style="1" customWidth="1"/>
    <col min="5130" max="5130" width="14.6640625" style="1" customWidth="1"/>
    <col min="5131" max="5131" width="15.6640625" style="1" customWidth="1"/>
    <col min="5132" max="5132" width="0" style="1" hidden="1" customWidth="1"/>
    <col min="5133" max="5133" width="17.44140625" style="1" customWidth="1"/>
    <col min="5134" max="5134" width="13" style="1" customWidth="1"/>
    <col min="5135" max="5135" width="10.33203125" style="1" customWidth="1"/>
    <col min="5136" max="5136" width="12.109375" style="1" bestFit="1" customWidth="1"/>
    <col min="5137" max="5137" width="9.109375" style="1"/>
    <col min="5138" max="5138" width="9.33203125" style="1" bestFit="1" customWidth="1"/>
    <col min="5139" max="5376" width="9.109375" style="1"/>
    <col min="5377" max="5377" width="5.6640625" style="1" customWidth="1"/>
    <col min="5378" max="5378" width="0" style="1" hidden="1" customWidth="1"/>
    <col min="5379" max="5379" width="35.44140625" style="1" customWidth="1"/>
    <col min="5380" max="5380" width="39" style="1" customWidth="1"/>
    <col min="5381" max="5382" width="0" style="1" hidden="1" customWidth="1"/>
    <col min="5383" max="5383" width="10.6640625" style="1" customWidth="1"/>
    <col min="5384" max="5384" width="12.5546875" style="1" customWidth="1"/>
    <col min="5385" max="5385" width="15.6640625" style="1" customWidth="1"/>
    <col min="5386" max="5386" width="14.6640625" style="1" customWidth="1"/>
    <col min="5387" max="5387" width="15.6640625" style="1" customWidth="1"/>
    <col min="5388" max="5388" width="0" style="1" hidden="1" customWidth="1"/>
    <col min="5389" max="5389" width="17.44140625" style="1" customWidth="1"/>
    <col min="5390" max="5390" width="13" style="1" customWidth="1"/>
    <col min="5391" max="5391" width="10.33203125" style="1" customWidth="1"/>
    <col min="5392" max="5392" width="12.109375" style="1" bestFit="1" customWidth="1"/>
    <col min="5393" max="5393" width="9.109375" style="1"/>
    <col min="5394" max="5394" width="9.33203125" style="1" bestFit="1" customWidth="1"/>
    <col min="5395" max="5632" width="9.109375" style="1"/>
    <col min="5633" max="5633" width="5.6640625" style="1" customWidth="1"/>
    <col min="5634" max="5634" width="0" style="1" hidden="1" customWidth="1"/>
    <col min="5635" max="5635" width="35.44140625" style="1" customWidth="1"/>
    <col min="5636" max="5636" width="39" style="1" customWidth="1"/>
    <col min="5637" max="5638" width="0" style="1" hidden="1" customWidth="1"/>
    <col min="5639" max="5639" width="10.6640625" style="1" customWidth="1"/>
    <col min="5640" max="5640" width="12.5546875" style="1" customWidth="1"/>
    <col min="5641" max="5641" width="15.6640625" style="1" customWidth="1"/>
    <col min="5642" max="5642" width="14.6640625" style="1" customWidth="1"/>
    <col min="5643" max="5643" width="15.6640625" style="1" customWidth="1"/>
    <col min="5644" max="5644" width="0" style="1" hidden="1" customWidth="1"/>
    <col min="5645" max="5645" width="17.44140625" style="1" customWidth="1"/>
    <col min="5646" max="5646" width="13" style="1" customWidth="1"/>
    <col min="5647" max="5647" width="10.33203125" style="1" customWidth="1"/>
    <col min="5648" max="5648" width="12.109375" style="1" bestFit="1" customWidth="1"/>
    <col min="5649" max="5649" width="9.109375" style="1"/>
    <col min="5650" max="5650" width="9.33203125" style="1" bestFit="1" customWidth="1"/>
    <col min="5651" max="5888" width="9.109375" style="1"/>
    <col min="5889" max="5889" width="5.6640625" style="1" customWidth="1"/>
    <col min="5890" max="5890" width="0" style="1" hidden="1" customWidth="1"/>
    <col min="5891" max="5891" width="35.44140625" style="1" customWidth="1"/>
    <col min="5892" max="5892" width="39" style="1" customWidth="1"/>
    <col min="5893" max="5894" width="0" style="1" hidden="1" customWidth="1"/>
    <col min="5895" max="5895" width="10.6640625" style="1" customWidth="1"/>
    <col min="5896" max="5896" width="12.5546875" style="1" customWidth="1"/>
    <col min="5897" max="5897" width="15.6640625" style="1" customWidth="1"/>
    <col min="5898" max="5898" width="14.6640625" style="1" customWidth="1"/>
    <col min="5899" max="5899" width="15.6640625" style="1" customWidth="1"/>
    <col min="5900" max="5900" width="0" style="1" hidden="1" customWidth="1"/>
    <col min="5901" max="5901" width="17.44140625" style="1" customWidth="1"/>
    <col min="5902" max="5902" width="13" style="1" customWidth="1"/>
    <col min="5903" max="5903" width="10.33203125" style="1" customWidth="1"/>
    <col min="5904" max="5904" width="12.109375" style="1" bestFit="1" customWidth="1"/>
    <col min="5905" max="5905" width="9.109375" style="1"/>
    <col min="5906" max="5906" width="9.33203125" style="1" bestFit="1" customWidth="1"/>
    <col min="5907" max="6144" width="9.109375" style="1"/>
    <col min="6145" max="6145" width="5.6640625" style="1" customWidth="1"/>
    <col min="6146" max="6146" width="0" style="1" hidden="1" customWidth="1"/>
    <col min="6147" max="6147" width="35.44140625" style="1" customWidth="1"/>
    <col min="6148" max="6148" width="39" style="1" customWidth="1"/>
    <col min="6149" max="6150" width="0" style="1" hidden="1" customWidth="1"/>
    <col min="6151" max="6151" width="10.6640625" style="1" customWidth="1"/>
    <col min="6152" max="6152" width="12.5546875" style="1" customWidth="1"/>
    <col min="6153" max="6153" width="15.6640625" style="1" customWidth="1"/>
    <col min="6154" max="6154" width="14.6640625" style="1" customWidth="1"/>
    <col min="6155" max="6155" width="15.6640625" style="1" customWidth="1"/>
    <col min="6156" max="6156" width="0" style="1" hidden="1" customWidth="1"/>
    <col min="6157" max="6157" width="17.44140625" style="1" customWidth="1"/>
    <col min="6158" max="6158" width="13" style="1" customWidth="1"/>
    <col min="6159" max="6159" width="10.33203125" style="1" customWidth="1"/>
    <col min="6160" max="6160" width="12.109375" style="1" bestFit="1" customWidth="1"/>
    <col min="6161" max="6161" width="9.109375" style="1"/>
    <col min="6162" max="6162" width="9.33203125" style="1" bestFit="1" customWidth="1"/>
    <col min="6163" max="6400" width="9.109375" style="1"/>
    <col min="6401" max="6401" width="5.6640625" style="1" customWidth="1"/>
    <col min="6402" max="6402" width="0" style="1" hidden="1" customWidth="1"/>
    <col min="6403" max="6403" width="35.44140625" style="1" customWidth="1"/>
    <col min="6404" max="6404" width="39" style="1" customWidth="1"/>
    <col min="6405" max="6406" width="0" style="1" hidden="1" customWidth="1"/>
    <col min="6407" max="6407" width="10.6640625" style="1" customWidth="1"/>
    <col min="6408" max="6408" width="12.5546875" style="1" customWidth="1"/>
    <col min="6409" max="6409" width="15.6640625" style="1" customWidth="1"/>
    <col min="6410" max="6410" width="14.6640625" style="1" customWidth="1"/>
    <col min="6411" max="6411" width="15.6640625" style="1" customWidth="1"/>
    <col min="6412" max="6412" width="0" style="1" hidden="1" customWidth="1"/>
    <col min="6413" max="6413" width="17.44140625" style="1" customWidth="1"/>
    <col min="6414" max="6414" width="13" style="1" customWidth="1"/>
    <col min="6415" max="6415" width="10.33203125" style="1" customWidth="1"/>
    <col min="6416" max="6416" width="12.109375" style="1" bestFit="1" customWidth="1"/>
    <col min="6417" max="6417" width="9.109375" style="1"/>
    <col min="6418" max="6418" width="9.33203125" style="1" bestFit="1" customWidth="1"/>
    <col min="6419" max="6656" width="9.109375" style="1"/>
    <col min="6657" max="6657" width="5.6640625" style="1" customWidth="1"/>
    <col min="6658" max="6658" width="0" style="1" hidden="1" customWidth="1"/>
    <col min="6659" max="6659" width="35.44140625" style="1" customWidth="1"/>
    <col min="6660" max="6660" width="39" style="1" customWidth="1"/>
    <col min="6661" max="6662" width="0" style="1" hidden="1" customWidth="1"/>
    <col min="6663" max="6663" width="10.6640625" style="1" customWidth="1"/>
    <col min="6664" max="6664" width="12.5546875" style="1" customWidth="1"/>
    <col min="6665" max="6665" width="15.6640625" style="1" customWidth="1"/>
    <col min="6666" max="6666" width="14.6640625" style="1" customWidth="1"/>
    <col min="6667" max="6667" width="15.6640625" style="1" customWidth="1"/>
    <col min="6668" max="6668" width="0" style="1" hidden="1" customWidth="1"/>
    <col min="6669" max="6669" width="17.44140625" style="1" customWidth="1"/>
    <col min="6670" max="6670" width="13" style="1" customWidth="1"/>
    <col min="6671" max="6671" width="10.33203125" style="1" customWidth="1"/>
    <col min="6672" max="6672" width="12.109375" style="1" bestFit="1" customWidth="1"/>
    <col min="6673" max="6673" width="9.109375" style="1"/>
    <col min="6674" max="6674" width="9.33203125" style="1" bestFit="1" customWidth="1"/>
    <col min="6675" max="6912" width="9.109375" style="1"/>
    <col min="6913" max="6913" width="5.6640625" style="1" customWidth="1"/>
    <col min="6914" max="6914" width="0" style="1" hidden="1" customWidth="1"/>
    <col min="6915" max="6915" width="35.44140625" style="1" customWidth="1"/>
    <col min="6916" max="6916" width="39" style="1" customWidth="1"/>
    <col min="6917" max="6918" width="0" style="1" hidden="1" customWidth="1"/>
    <col min="6919" max="6919" width="10.6640625" style="1" customWidth="1"/>
    <col min="6920" max="6920" width="12.5546875" style="1" customWidth="1"/>
    <col min="6921" max="6921" width="15.6640625" style="1" customWidth="1"/>
    <col min="6922" max="6922" width="14.6640625" style="1" customWidth="1"/>
    <col min="6923" max="6923" width="15.6640625" style="1" customWidth="1"/>
    <col min="6924" max="6924" width="0" style="1" hidden="1" customWidth="1"/>
    <col min="6925" max="6925" width="17.44140625" style="1" customWidth="1"/>
    <col min="6926" max="6926" width="13" style="1" customWidth="1"/>
    <col min="6927" max="6927" width="10.33203125" style="1" customWidth="1"/>
    <col min="6928" max="6928" width="12.109375" style="1" bestFit="1" customWidth="1"/>
    <col min="6929" max="6929" width="9.109375" style="1"/>
    <col min="6930" max="6930" width="9.33203125" style="1" bestFit="1" customWidth="1"/>
    <col min="6931" max="7168" width="9.109375" style="1"/>
    <col min="7169" max="7169" width="5.6640625" style="1" customWidth="1"/>
    <col min="7170" max="7170" width="0" style="1" hidden="1" customWidth="1"/>
    <col min="7171" max="7171" width="35.44140625" style="1" customWidth="1"/>
    <col min="7172" max="7172" width="39" style="1" customWidth="1"/>
    <col min="7173" max="7174" width="0" style="1" hidden="1" customWidth="1"/>
    <col min="7175" max="7175" width="10.6640625" style="1" customWidth="1"/>
    <col min="7176" max="7176" width="12.5546875" style="1" customWidth="1"/>
    <col min="7177" max="7177" width="15.6640625" style="1" customWidth="1"/>
    <col min="7178" max="7178" width="14.6640625" style="1" customWidth="1"/>
    <col min="7179" max="7179" width="15.6640625" style="1" customWidth="1"/>
    <col min="7180" max="7180" width="0" style="1" hidden="1" customWidth="1"/>
    <col min="7181" max="7181" width="17.44140625" style="1" customWidth="1"/>
    <col min="7182" max="7182" width="13" style="1" customWidth="1"/>
    <col min="7183" max="7183" width="10.33203125" style="1" customWidth="1"/>
    <col min="7184" max="7184" width="12.109375" style="1" bestFit="1" customWidth="1"/>
    <col min="7185" max="7185" width="9.109375" style="1"/>
    <col min="7186" max="7186" width="9.33203125" style="1" bestFit="1" customWidth="1"/>
    <col min="7187" max="7424" width="9.109375" style="1"/>
    <col min="7425" max="7425" width="5.6640625" style="1" customWidth="1"/>
    <col min="7426" max="7426" width="0" style="1" hidden="1" customWidth="1"/>
    <col min="7427" max="7427" width="35.44140625" style="1" customWidth="1"/>
    <col min="7428" max="7428" width="39" style="1" customWidth="1"/>
    <col min="7429" max="7430" width="0" style="1" hidden="1" customWidth="1"/>
    <col min="7431" max="7431" width="10.6640625" style="1" customWidth="1"/>
    <col min="7432" max="7432" width="12.5546875" style="1" customWidth="1"/>
    <col min="7433" max="7433" width="15.6640625" style="1" customWidth="1"/>
    <col min="7434" max="7434" width="14.6640625" style="1" customWidth="1"/>
    <col min="7435" max="7435" width="15.6640625" style="1" customWidth="1"/>
    <col min="7436" max="7436" width="0" style="1" hidden="1" customWidth="1"/>
    <col min="7437" max="7437" width="17.44140625" style="1" customWidth="1"/>
    <col min="7438" max="7438" width="13" style="1" customWidth="1"/>
    <col min="7439" max="7439" width="10.33203125" style="1" customWidth="1"/>
    <col min="7440" max="7440" width="12.109375" style="1" bestFit="1" customWidth="1"/>
    <col min="7441" max="7441" width="9.109375" style="1"/>
    <col min="7442" max="7442" width="9.33203125" style="1" bestFit="1" customWidth="1"/>
    <col min="7443" max="7680" width="9.109375" style="1"/>
    <col min="7681" max="7681" width="5.6640625" style="1" customWidth="1"/>
    <col min="7682" max="7682" width="0" style="1" hidden="1" customWidth="1"/>
    <col min="7683" max="7683" width="35.44140625" style="1" customWidth="1"/>
    <col min="7684" max="7684" width="39" style="1" customWidth="1"/>
    <col min="7685" max="7686" width="0" style="1" hidden="1" customWidth="1"/>
    <col min="7687" max="7687" width="10.6640625" style="1" customWidth="1"/>
    <col min="7688" max="7688" width="12.5546875" style="1" customWidth="1"/>
    <col min="7689" max="7689" width="15.6640625" style="1" customWidth="1"/>
    <col min="7690" max="7690" width="14.6640625" style="1" customWidth="1"/>
    <col min="7691" max="7691" width="15.6640625" style="1" customWidth="1"/>
    <col min="7692" max="7692" width="0" style="1" hidden="1" customWidth="1"/>
    <col min="7693" max="7693" width="17.44140625" style="1" customWidth="1"/>
    <col min="7694" max="7694" width="13" style="1" customWidth="1"/>
    <col min="7695" max="7695" width="10.33203125" style="1" customWidth="1"/>
    <col min="7696" max="7696" width="12.109375" style="1" bestFit="1" customWidth="1"/>
    <col min="7697" max="7697" width="9.109375" style="1"/>
    <col min="7698" max="7698" width="9.33203125" style="1" bestFit="1" customWidth="1"/>
    <col min="7699" max="7936" width="9.109375" style="1"/>
    <col min="7937" max="7937" width="5.6640625" style="1" customWidth="1"/>
    <col min="7938" max="7938" width="0" style="1" hidden="1" customWidth="1"/>
    <col min="7939" max="7939" width="35.44140625" style="1" customWidth="1"/>
    <col min="7940" max="7940" width="39" style="1" customWidth="1"/>
    <col min="7941" max="7942" width="0" style="1" hidden="1" customWidth="1"/>
    <col min="7943" max="7943" width="10.6640625" style="1" customWidth="1"/>
    <col min="7944" max="7944" width="12.5546875" style="1" customWidth="1"/>
    <col min="7945" max="7945" width="15.6640625" style="1" customWidth="1"/>
    <col min="7946" max="7946" width="14.6640625" style="1" customWidth="1"/>
    <col min="7947" max="7947" width="15.6640625" style="1" customWidth="1"/>
    <col min="7948" max="7948" width="0" style="1" hidden="1" customWidth="1"/>
    <col min="7949" max="7949" width="17.44140625" style="1" customWidth="1"/>
    <col min="7950" max="7950" width="13" style="1" customWidth="1"/>
    <col min="7951" max="7951" width="10.33203125" style="1" customWidth="1"/>
    <col min="7952" max="7952" width="12.109375" style="1" bestFit="1" customWidth="1"/>
    <col min="7953" max="7953" width="9.109375" style="1"/>
    <col min="7954" max="7954" width="9.33203125" style="1" bestFit="1" customWidth="1"/>
    <col min="7955" max="8192" width="9.109375" style="1"/>
    <col min="8193" max="8193" width="5.6640625" style="1" customWidth="1"/>
    <col min="8194" max="8194" width="0" style="1" hidden="1" customWidth="1"/>
    <col min="8195" max="8195" width="35.44140625" style="1" customWidth="1"/>
    <col min="8196" max="8196" width="39" style="1" customWidth="1"/>
    <col min="8197" max="8198" width="0" style="1" hidden="1" customWidth="1"/>
    <col min="8199" max="8199" width="10.6640625" style="1" customWidth="1"/>
    <col min="8200" max="8200" width="12.5546875" style="1" customWidth="1"/>
    <col min="8201" max="8201" width="15.6640625" style="1" customWidth="1"/>
    <col min="8202" max="8202" width="14.6640625" style="1" customWidth="1"/>
    <col min="8203" max="8203" width="15.6640625" style="1" customWidth="1"/>
    <col min="8204" max="8204" width="0" style="1" hidden="1" customWidth="1"/>
    <col min="8205" max="8205" width="17.44140625" style="1" customWidth="1"/>
    <col min="8206" max="8206" width="13" style="1" customWidth="1"/>
    <col min="8207" max="8207" width="10.33203125" style="1" customWidth="1"/>
    <col min="8208" max="8208" width="12.109375" style="1" bestFit="1" customWidth="1"/>
    <col min="8209" max="8209" width="9.109375" style="1"/>
    <col min="8210" max="8210" width="9.33203125" style="1" bestFit="1" customWidth="1"/>
    <col min="8211" max="8448" width="9.109375" style="1"/>
    <col min="8449" max="8449" width="5.6640625" style="1" customWidth="1"/>
    <col min="8450" max="8450" width="0" style="1" hidden="1" customWidth="1"/>
    <col min="8451" max="8451" width="35.44140625" style="1" customWidth="1"/>
    <col min="8452" max="8452" width="39" style="1" customWidth="1"/>
    <col min="8453" max="8454" width="0" style="1" hidden="1" customWidth="1"/>
    <col min="8455" max="8455" width="10.6640625" style="1" customWidth="1"/>
    <col min="8456" max="8456" width="12.5546875" style="1" customWidth="1"/>
    <col min="8457" max="8457" width="15.6640625" style="1" customWidth="1"/>
    <col min="8458" max="8458" width="14.6640625" style="1" customWidth="1"/>
    <col min="8459" max="8459" width="15.6640625" style="1" customWidth="1"/>
    <col min="8460" max="8460" width="0" style="1" hidden="1" customWidth="1"/>
    <col min="8461" max="8461" width="17.44140625" style="1" customWidth="1"/>
    <col min="8462" max="8462" width="13" style="1" customWidth="1"/>
    <col min="8463" max="8463" width="10.33203125" style="1" customWidth="1"/>
    <col min="8464" max="8464" width="12.109375" style="1" bestFit="1" customWidth="1"/>
    <col min="8465" max="8465" width="9.109375" style="1"/>
    <col min="8466" max="8466" width="9.33203125" style="1" bestFit="1" customWidth="1"/>
    <col min="8467" max="8704" width="9.109375" style="1"/>
    <col min="8705" max="8705" width="5.6640625" style="1" customWidth="1"/>
    <col min="8706" max="8706" width="0" style="1" hidden="1" customWidth="1"/>
    <col min="8707" max="8707" width="35.44140625" style="1" customWidth="1"/>
    <col min="8708" max="8708" width="39" style="1" customWidth="1"/>
    <col min="8709" max="8710" width="0" style="1" hidden="1" customWidth="1"/>
    <col min="8711" max="8711" width="10.6640625" style="1" customWidth="1"/>
    <col min="8712" max="8712" width="12.5546875" style="1" customWidth="1"/>
    <col min="8713" max="8713" width="15.6640625" style="1" customWidth="1"/>
    <col min="8714" max="8714" width="14.6640625" style="1" customWidth="1"/>
    <col min="8715" max="8715" width="15.6640625" style="1" customWidth="1"/>
    <col min="8716" max="8716" width="0" style="1" hidden="1" customWidth="1"/>
    <col min="8717" max="8717" width="17.44140625" style="1" customWidth="1"/>
    <col min="8718" max="8718" width="13" style="1" customWidth="1"/>
    <col min="8719" max="8719" width="10.33203125" style="1" customWidth="1"/>
    <col min="8720" max="8720" width="12.109375" style="1" bestFit="1" customWidth="1"/>
    <col min="8721" max="8721" width="9.109375" style="1"/>
    <col min="8722" max="8722" width="9.33203125" style="1" bestFit="1" customWidth="1"/>
    <col min="8723" max="8960" width="9.109375" style="1"/>
    <col min="8961" max="8961" width="5.6640625" style="1" customWidth="1"/>
    <col min="8962" max="8962" width="0" style="1" hidden="1" customWidth="1"/>
    <col min="8963" max="8963" width="35.44140625" style="1" customWidth="1"/>
    <col min="8964" max="8964" width="39" style="1" customWidth="1"/>
    <col min="8965" max="8966" width="0" style="1" hidden="1" customWidth="1"/>
    <col min="8967" max="8967" width="10.6640625" style="1" customWidth="1"/>
    <col min="8968" max="8968" width="12.5546875" style="1" customWidth="1"/>
    <col min="8969" max="8969" width="15.6640625" style="1" customWidth="1"/>
    <col min="8970" max="8970" width="14.6640625" style="1" customWidth="1"/>
    <col min="8971" max="8971" width="15.6640625" style="1" customWidth="1"/>
    <col min="8972" max="8972" width="0" style="1" hidden="1" customWidth="1"/>
    <col min="8973" max="8973" width="17.44140625" style="1" customWidth="1"/>
    <col min="8974" max="8974" width="13" style="1" customWidth="1"/>
    <col min="8975" max="8975" width="10.33203125" style="1" customWidth="1"/>
    <col min="8976" max="8976" width="12.109375" style="1" bestFit="1" customWidth="1"/>
    <col min="8977" max="8977" width="9.109375" style="1"/>
    <col min="8978" max="8978" width="9.33203125" style="1" bestFit="1" customWidth="1"/>
    <col min="8979" max="9216" width="9.109375" style="1"/>
    <col min="9217" max="9217" width="5.6640625" style="1" customWidth="1"/>
    <col min="9218" max="9218" width="0" style="1" hidden="1" customWidth="1"/>
    <col min="9219" max="9219" width="35.44140625" style="1" customWidth="1"/>
    <col min="9220" max="9220" width="39" style="1" customWidth="1"/>
    <col min="9221" max="9222" width="0" style="1" hidden="1" customWidth="1"/>
    <col min="9223" max="9223" width="10.6640625" style="1" customWidth="1"/>
    <col min="9224" max="9224" width="12.5546875" style="1" customWidth="1"/>
    <col min="9225" max="9225" width="15.6640625" style="1" customWidth="1"/>
    <col min="9226" max="9226" width="14.6640625" style="1" customWidth="1"/>
    <col min="9227" max="9227" width="15.6640625" style="1" customWidth="1"/>
    <col min="9228" max="9228" width="0" style="1" hidden="1" customWidth="1"/>
    <col min="9229" max="9229" width="17.44140625" style="1" customWidth="1"/>
    <col min="9230" max="9230" width="13" style="1" customWidth="1"/>
    <col min="9231" max="9231" width="10.33203125" style="1" customWidth="1"/>
    <col min="9232" max="9232" width="12.109375" style="1" bestFit="1" customWidth="1"/>
    <col min="9233" max="9233" width="9.109375" style="1"/>
    <col min="9234" max="9234" width="9.33203125" style="1" bestFit="1" customWidth="1"/>
    <col min="9235" max="9472" width="9.109375" style="1"/>
    <col min="9473" max="9473" width="5.6640625" style="1" customWidth="1"/>
    <col min="9474" max="9474" width="0" style="1" hidden="1" customWidth="1"/>
    <col min="9475" max="9475" width="35.44140625" style="1" customWidth="1"/>
    <col min="9476" max="9476" width="39" style="1" customWidth="1"/>
    <col min="9477" max="9478" width="0" style="1" hidden="1" customWidth="1"/>
    <col min="9479" max="9479" width="10.6640625" style="1" customWidth="1"/>
    <col min="9480" max="9480" width="12.5546875" style="1" customWidth="1"/>
    <col min="9481" max="9481" width="15.6640625" style="1" customWidth="1"/>
    <col min="9482" max="9482" width="14.6640625" style="1" customWidth="1"/>
    <col min="9483" max="9483" width="15.6640625" style="1" customWidth="1"/>
    <col min="9484" max="9484" width="0" style="1" hidden="1" customWidth="1"/>
    <col min="9485" max="9485" width="17.44140625" style="1" customWidth="1"/>
    <col min="9486" max="9486" width="13" style="1" customWidth="1"/>
    <col min="9487" max="9487" width="10.33203125" style="1" customWidth="1"/>
    <col min="9488" max="9488" width="12.109375" style="1" bestFit="1" customWidth="1"/>
    <col min="9489" max="9489" width="9.109375" style="1"/>
    <col min="9490" max="9490" width="9.33203125" style="1" bestFit="1" customWidth="1"/>
    <col min="9491" max="9728" width="9.109375" style="1"/>
    <col min="9729" max="9729" width="5.6640625" style="1" customWidth="1"/>
    <col min="9730" max="9730" width="0" style="1" hidden="1" customWidth="1"/>
    <col min="9731" max="9731" width="35.44140625" style="1" customWidth="1"/>
    <col min="9732" max="9732" width="39" style="1" customWidth="1"/>
    <col min="9733" max="9734" width="0" style="1" hidden="1" customWidth="1"/>
    <col min="9735" max="9735" width="10.6640625" style="1" customWidth="1"/>
    <col min="9736" max="9736" width="12.5546875" style="1" customWidth="1"/>
    <col min="9737" max="9737" width="15.6640625" style="1" customWidth="1"/>
    <col min="9738" max="9738" width="14.6640625" style="1" customWidth="1"/>
    <col min="9739" max="9739" width="15.6640625" style="1" customWidth="1"/>
    <col min="9740" max="9740" width="0" style="1" hidden="1" customWidth="1"/>
    <col min="9741" max="9741" width="17.44140625" style="1" customWidth="1"/>
    <col min="9742" max="9742" width="13" style="1" customWidth="1"/>
    <col min="9743" max="9743" width="10.33203125" style="1" customWidth="1"/>
    <col min="9744" max="9744" width="12.109375" style="1" bestFit="1" customWidth="1"/>
    <col min="9745" max="9745" width="9.109375" style="1"/>
    <col min="9746" max="9746" width="9.33203125" style="1" bestFit="1" customWidth="1"/>
    <col min="9747" max="9984" width="9.109375" style="1"/>
    <col min="9985" max="9985" width="5.6640625" style="1" customWidth="1"/>
    <col min="9986" max="9986" width="0" style="1" hidden="1" customWidth="1"/>
    <col min="9987" max="9987" width="35.44140625" style="1" customWidth="1"/>
    <col min="9988" max="9988" width="39" style="1" customWidth="1"/>
    <col min="9989" max="9990" width="0" style="1" hidden="1" customWidth="1"/>
    <col min="9991" max="9991" width="10.6640625" style="1" customWidth="1"/>
    <col min="9992" max="9992" width="12.5546875" style="1" customWidth="1"/>
    <col min="9993" max="9993" width="15.6640625" style="1" customWidth="1"/>
    <col min="9994" max="9994" width="14.6640625" style="1" customWidth="1"/>
    <col min="9995" max="9995" width="15.6640625" style="1" customWidth="1"/>
    <col min="9996" max="9996" width="0" style="1" hidden="1" customWidth="1"/>
    <col min="9997" max="9997" width="17.44140625" style="1" customWidth="1"/>
    <col min="9998" max="9998" width="13" style="1" customWidth="1"/>
    <col min="9999" max="9999" width="10.33203125" style="1" customWidth="1"/>
    <col min="10000" max="10000" width="12.109375" style="1" bestFit="1" customWidth="1"/>
    <col min="10001" max="10001" width="9.109375" style="1"/>
    <col min="10002" max="10002" width="9.33203125" style="1" bestFit="1" customWidth="1"/>
    <col min="10003" max="10240" width="9.109375" style="1"/>
    <col min="10241" max="10241" width="5.6640625" style="1" customWidth="1"/>
    <col min="10242" max="10242" width="0" style="1" hidden="1" customWidth="1"/>
    <col min="10243" max="10243" width="35.44140625" style="1" customWidth="1"/>
    <col min="10244" max="10244" width="39" style="1" customWidth="1"/>
    <col min="10245" max="10246" width="0" style="1" hidden="1" customWidth="1"/>
    <col min="10247" max="10247" width="10.6640625" style="1" customWidth="1"/>
    <col min="10248" max="10248" width="12.5546875" style="1" customWidth="1"/>
    <col min="10249" max="10249" width="15.6640625" style="1" customWidth="1"/>
    <col min="10250" max="10250" width="14.6640625" style="1" customWidth="1"/>
    <col min="10251" max="10251" width="15.6640625" style="1" customWidth="1"/>
    <col min="10252" max="10252" width="0" style="1" hidden="1" customWidth="1"/>
    <col min="10253" max="10253" width="17.44140625" style="1" customWidth="1"/>
    <col min="10254" max="10254" width="13" style="1" customWidth="1"/>
    <col min="10255" max="10255" width="10.33203125" style="1" customWidth="1"/>
    <col min="10256" max="10256" width="12.109375" style="1" bestFit="1" customWidth="1"/>
    <col min="10257" max="10257" width="9.109375" style="1"/>
    <col min="10258" max="10258" width="9.33203125" style="1" bestFit="1" customWidth="1"/>
    <col min="10259" max="10496" width="9.109375" style="1"/>
    <col min="10497" max="10497" width="5.6640625" style="1" customWidth="1"/>
    <col min="10498" max="10498" width="0" style="1" hidden="1" customWidth="1"/>
    <col min="10499" max="10499" width="35.44140625" style="1" customWidth="1"/>
    <col min="10500" max="10500" width="39" style="1" customWidth="1"/>
    <col min="10501" max="10502" width="0" style="1" hidden="1" customWidth="1"/>
    <col min="10503" max="10503" width="10.6640625" style="1" customWidth="1"/>
    <col min="10504" max="10504" width="12.5546875" style="1" customWidth="1"/>
    <col min="10505" max="10505" width="15.6640625" style="1" customWidth="1"/>
    <col min="10506" max="10506" width="14.6640625" style="1" customWidth="1"/>
    <col min="10507" max="10507" width="15.6640625" style="1" customWidth="1"/>
    <col min="10508" max="10508" width="0" style="1" hidden="1" customWidth="1"/>
    <col min="10509" max="10509" width="17.44140625" style="1" customWidth="1"/>
    <col min="10510" max="10510" width="13" style="1" customWidth="1"/>
    <col min="10511" max="10511" width="10.33203125" style="1" customWidth="1"/>
    <col min="10512" max="10512" width="12.109375" style="1" bestFit="1" customWidth="1"/>
    <col min="10513" max="10513" width="9.109375" style="1"/>
    <col min="10514" max="10514" width="9.33203125" style="1" bestFit="1" customWidth="1"/>
    <col min="10515" max="10752" width="9.109375" style="1"/>
    <col min="10753" max="10753" width="5.6640625" style="1" customWidth="1"/>
    <col min="10754" max="10754" width="0" style="1" hidden="1" customWidth="1"/>
    <col min="10755" max="10755" width="35.44140625" style="1" customWidth="1"/>
    <col min="10756" max="10756" width="39" style="1" customWidth="1"/>
    <col min="10757" max="10758" width="0" style="1" hidden="1" customWidth="1"/>
    <col min="10759" max="10759" width="10.6640625" style="1" customWidth="1"/>
    <col min="10760" max="10760" width="12.5546875" style="1" customWidth="1"/>
    <col min="10761" max="10761" width="15.6640625" style="1" customWidth="1"/>
    <col min="10762" max="10762" width="14.6640625" style="1" customWidth="1"/>
    <col min="10763" max="10763" width="15.6640625" style="1" customWidth="1"/>
    <col min="10764" max="10764" width="0" style="1" hidden="1" customWidth="1"/>
    <col min="10765" max="10765" width="17.44140625" style="1" customWidth="1"/>
    <col min="10766" max="10766" width="13" style="1" customWidth="1"/>
    <col min="10767" max="10767" width="10.33203125" style="1" customWidth="1"/>
    <col min="10768" max="10768" width="12.109375" style="1" bestFit="1" customWidth="1"/>
    <col min="10769" max="10769" width="9.109375" style="1"/>
    <col min="10770" max="10770" width="9.33203125" style="1" bestFit="1" customWidth="1"/>
    <col min="10771" max="11008" width="9.109375" style="1"/>
    <col min="11009" max="11009" width="5.6640625" style="1" customWidth="1"/>
    <col min="11010" max="11010" width="0" style="1" hidden="1" customWidth="1"/>
    <col min="11011" max="11011" width="35.44140625" style="1" customWidth="1"/>
    <col min="11012" max="11012" width="39" style="1" customWidth="1"/>
    <col min="11013" max="11014" width="0" style="1" hidden="1" customWidth="1"/>
    <col min="11015" max="11015" width="10.6640625" style="1" customWidth="1"/>
    <col min="11016" max="11016" width="12.5546875" style="1" customWidth="1"/>
    <col min="11017" max="11017" width="15.6640625" style="1" customWidth="1"/>
    <col min="11018" max="11018" width="14.6640625" style="1" customWidth="1"/>
    <col min="11019" max="11019" width="15.6640625" style="1" customWidth="1"/>
    <col min="11020" max="11020" width="0" style="1" hidden="1" customWidth="1"/>
    <col min="11021" max="11021" width="17.44140625" style="1" customWidth="1"/>
    <col min="11022" max="11022" width="13" style="1" customWidth="1"/>
    <col min="11023" max="11023" width="10.33203125" style="1" customWidth="1"/>
    <col min="11024" max="11024" width="12.109375" style="1" bestFit="1" customWidth="1"/>
    <col min="11025" max="11025" width="9.109375" style="1"/>
    <col min="11026" max="11026" width="9.33203125" style="1" bestFit="1" customWidth="1"/>
    <col min="11027" max="11264" width="9.109375" style="1"/>
    <col min="11265" max="11265" width="5.6640625" style="1" customWidth="1"/>
    <col min="11266" max="11266" width="0" style="1" hidden="1" customWidth="1"/>
    <col min="11267" max="11267" width="35.44140625" style="1" customWidth="1"/>
    <col min="11268" max="11268" width="39" style="1" customWidth="1"/>
    <col min="11269" max="11270" width="0" style="1" hidden="1" customWidth="1"/>
    <col min="11271" max="11271" width="10.6640625" style="1" customWidth="1"/>
    <col min="11272" max="11272" width="12.5546875" style="1" customWidth="1"/>
    <col min="11273" max="11273" width="15.6640625" style="1" customWidth="1"/>
    <col min="11274" max="11274" width="14.6640625" style="1" customWidth="1"/>
    <col min="11275" max="11275" width="15.6640625" style="1" customWidth="1"/>
    <col min="11276" max="11276" width="0" style="1" hidden="1" customWidth="1"/>
    <col min="11277" max="11277" width="17.44140625" style="1" customWidth="1"/>
    <col min="11278" max="11278" width="13" style="1" customWidth="1"/>
    <col min="11279" max="11279" width="10.33203125" style="1" customWidth="1"/>
    <col min="11280" max="11280" width="12.109375" style="1" bestFit="1" customWidth="1"/>
    <col min="11281" max="11281" width="9.109375" style="1"/>
    <col min="11282" max="11282" width="9.33203125" style="1" bestFit="1" customWidth="1"/>
    <col min="11283" max="11520" width="9.109375" style="1"/>
    <col min="11521" max="11521" width="5.6640625" style="1" customWidth="1"/>
    <col min="11522" max="11522" width="0" style="1" hidden="1" customWidth="1"/>
    <col min="11523" max="11523" width="35.44140625" style="1" customWidth="1"/>
    <col min="11524" max="11524" width="39" style="1" customWidth="1"/>
    <col min="11525" max="11526" width="0" style="1" hidden="1" customWidth="1"/>
    <col min="11527" max="11527" width="10.6640625" style="1" customWidth="1"/>
    <col min="11528" max="11528" width="12.5546875" style="1" customWidth="1"/>
    <col min="11529" max="11529" width="15.6640625" style="1" customWidth="1"/>
    <col min="11530" max="11530" width="14.6640625" style="1" customWidth="1"/>
    <col min="11531" max="11531" width="15.6640625" style="1" customWidth="1"/>
    <col min="11532" max="11532" width="0" style="1" hidden="1" customWidth="1"/>
    <col min="11533" max="11533" width="17.44140625" style="1" customWidth="1"/>
    <col min="11534" max="11534" width="13" style="1" customWidth="1"/>
    <col min="11535" max="11535" width="10.33203125" style="1" customWidth="1"/>
    <col min="11536" max="11536" width="12.109375" style="1" bestFit="1" customWidth="1"/>
    <col min="11537" max="11537" width="9.109375" style="1"/>
    <col min="11538" max="11538" width="9.33203125" style="1" bestFit="1" customWidth="1"/>
    <col min="11539" max="11776" width="9.109375" style="1"/>
    <col min="11777" max="11777" width="5.6640625" style="1" customWidth="1"/>
    <col min="11778" max="11778" width="0" style="1" hidden="1" customWidth="1"/>
    <col min="11779" max="11779" width="35.44140625" style="1" customWidth="1"/>
    <col min="11780" max="11780" width="39" style="1" customWidth="1"/>
    <col min="11781" max="11782" width="0" style="1" hidden="1" customWidth="1"/>
    <col min="11783" max="11783" width="10.6640625" style="1" customWidth="1"/>
    <col min="11784" max="11784" width="12.5546875" style="1" customWidth="1"/>
    <col min="11785" max="11785" width="15.6640625" style="1" customWidth="1"/>
    <col min="11786" max="11786" width="14.6640625" style="1" customWidth="1"/>
    <col min="11787" max="11787" width="15.6640625" style="1" customWidth="1"/>
    <col min="11788" max="11788" width="0" style="1" hidden="1" customWidth="1"/>
    <col min="11789" max="11789" width="17.44140625" style="1" customWidth="1"/>
    <col min="11790" max="11790" width="13" style="1" customWidth="1"/>
    <col min="11791" max="11791" width="10.33203125" style="1" customWidth="1"/>
    <col min="11792" max="11792" width="12.109375" style="1" bestFit="1" customWidth="1"/>
    <col min="11793" max="11793" width="9.109375" style="1"/>
    <col min="11794" max="11794" width="9.33203125" style="1" bestFit="1" customWidth="1"/>
    <col min="11795" max="12032" width="9.109375" style="1"/>
    <col min="12033" max="12033" width="5.6640625" style="1" customWidth="1"/>
    <col min="12034" max="12034" width="0" style="1" hidden="1" customWidth="1"/>
    <col min="12035" max="12035" width="35.44140625" style="1" customWidth="1"/>
    <col min="12036" max="12036" width="39" style="1" customWidth="1"/>
    <col min="12037" max="12038" width="0" style="1" hidden="1" customWidth="1"/>
    <col min="12039" max="12039" width="10.6640625" style="1" customWidth="1"/>
    <col min="12040" max="12040" width="12.5546875" style="1" customWidth="1"/>
    <col min="12041" max="12041" width="15.6640625" style="1" customWidth="1"/>
    <col min="12042" max="12042" width="14.6640625" style="1" customWidth="1"/>
    <col min="12043" max="12043" width="15.6640625" style="1" customWidth="1"/>
    <col min="12044" max="12044" width="0" style="1" hidden="1" customWidth="1"/>
    <col min="12045" max="12045" width="17.44140625" style="1" customWidth="1"/>
    <col min="12046" max="12046" width="13" style="1" customWidth="1"/>
    <col min="12047" max="12047" width="10.33203125" style="1" customWidth="1"/>
    <col min="12048" max="12048" width="12.109375" style="1" bestFit="1" customWidth="1"/>
    <col min="12049" max="12049" width="9.109375" style="1"/>
    <col min="12050" max="12050" width="9.33203125" style="1" bestFit="1" customWidth="1"/>
    <col min="12051" max="12288" width="9.109375" style="1"/>
    <col min="12289" max="12289" width="5.6640625" style="1" customWidth="1"/>
    <col min="12290" max="12290" width="0" style="1" hidden="1" customWidth="1"/>
    <col min="12291" max="12291" width="35.44140625" style="1" customWidth="1"/>
    <col min="12292" max="12292" width="39" style="1" customWidth="1"/>
    <col min="12293" max="12294" width="0" style="1" hidden="1" customWidth="1"/>
    <col min="12295" max="12295" width="10.6640625" style="1" customWidth="1"/>
    <col min="12296" max="12296" width="12.5546875" style="1" customWidth="1"/>
    <col min="12297" max="12297" width="15.6640625" style="1" customWidth="1"/>
    <col min="12298" max="12298" width="14.6640625" style="1" customWidth="1"/>
    <col min="12299" max="12299" width="15.6640625" style="1" customWidth="1"/>
    <col min="12300" max="12300" width="0" style="1" hidden="1" customWidth="1"/>
    <col min="12301" max="12301" width="17.44140625" style="1" customWidth="1"/>
    <col min="12302" max="12302" width="13" style="1" customWidth="1"/>
    <col min="12303" max="12303" width="10.33203125" style="1" customWidth="1"/>
    <col min="12304" max="12304" width="12.109375" style="1" bestFit="1" customWidth="1"/>
    <col min="12305" max="12305" width="9.109375" style="1"/>
    <col min="12306" max="12306" width="9.33203125" style="1" bestFit="1" customWidth="1"/>
    <col min="12307" max="12544" width="9.109375" style="1"/>
    <col min="12545" max="12545" width="5.6640625" style="1" customWidth="1"/>
    <col min="12546" max="12546" width="0" style="1" hidden="1" customWidth="1"/>
    <col min="12547" max="12547" width="35.44140625" style="1" customWidth="1"/>
    <col min="12548" max="12548" width="39" style="1" customWidth="1"/>
    <col min="12549" max="12550" width="0" style="1" hidden="1" customWidth="1"/>
    <col min="12551" max="12551" width="10.6640625" style="1" customWidth="1"/>
    <col min="12552" max="12552" width="12.5546875" style="1" customWidth="1"/>
    <col min="12553" max="12553" width="15.6640625" style="1" customWidth="1"/>
    <col min="12554" max="12554" width="14.6640625" style="1" customWidth="1"/>
    <col min="12555" max="12555" width="15.6640625" style="1" customWidth="1"/>
    <col min="12556" max="12556" width="0" style="1" hidden="1" customWidth="1"/>
    <col min="12557" max="12557" width="17.44140625" style="1" customWidth="1"/>
    <col min="12558" max="12558" width="13" style="1" customWidth="1"/>
    <col min="12559" max="12559" width="10.33203125" style="1" customWidth="1"/>
    <col min="12560" max="12560" width="12.109375" style="1" bestFit="1" customWidth="1"/>
    <col min="12561" max="12561" width="9.109375" style="1"/>
    <col min="12562" max="12562" width="9.33203125" style="1" bestFit="1" customWidth="1"/>
    <col min="12563" max="12800" width="9.109375" style="1"/>
    <col min="12801" max="12801" width="5.6640625" style="1" customWidth="1"/>
    <col min="12802" max="12802" width="0" style="1" hidden="1" customWidth="1"/>
    <col min="12803" max="12803" width="35.44140625" style="1" customWidth="1"/>
    <col min="12804" max="12804" width="39" style="1" customWidth="1"/>
    <col min="12805" max="12806" width="0" style="1" hidden="1" customWidth="1"/>
    <col min="12807" max="12807" width="10.6640625" style="1" customWidth="1"/>
    <col min="12808" max="12808" width="12.5546875" style="1" customWidth="1"/>
    <col min="12809" max="12809" width="15.6640625" style="1" customWidth="1"/>
    <col min="12810" max="12810" width="14.6640625" style="1" customWidth="1"/>
    <col min="12811" max="12811" width="15.6640625" style="1" customWidth="1"/>
    <col min="12812" max="12812" width="0" style="1" hidden="1" customWidth="1"/>
    <col min="12813" max="12813" width="17.44140625" style="1" customWidth="1"/>
    <col min="12814" max="12814" width="13" style="1" customWidth="1"/>
    <col min="12815" max="12815" width="10.33203125" style="1" customWidth="1"/>
    <col min="12816" max="12816" width="12.109375" style="1" bestFit="1" customWidth="1"/>
    <col min="12817" max="12817" width="9.109375" style="1"/>
    <col min="12818" max="12818" width="9.33203125" style="1" bestFit="1" customWidth="1"/>
    <col min="12819" max="13056" width="9.109375" style="1"/>
    <col min="13057" max="13057" width="5.6640625" style="1" customWidth="1"/>
    <col min="13058" max="13058" width="0" style="1" hidden="1" customWidth="1"/>
    <col min="13059" max="13059" width="35.44140625" style="1" customWidth="1"/>
    <col min="13060" max="13060" width="39" style="1" customWidth="1"/>
    <col min="13061" max="13062" width="0" style="1" hidden="1" customWidth="1"/>
    <col min="13063" max="13063" width="10.6640625" style="1" customWidth="1"/>
    <col min="13064" max="13064" width="12.5546875" style="1" customWidth="1"/>
    <col min="13065" max="13065" width="15.6640625" style="1" customWidth="1"/>
    <col min="13066" max="13066" width="14.6640625" style="1" customWidth="1"/>
    <col min="13067" max="13067" width="15.6640625" style="1" customWidth="1"/>
    <col min="13068" max="13068" width="0" style="1" hidden="1" customWidth="1"/>
    <col min="13069" max="13069" width="17.44140625" style="1" customWidth="1"/>
    <col min="13070" max="13070" width="13" style="1" customWidth="1"/>
    <col min="13071" max="13071" width="10.33203125" style="1" customWidth="1"/>
    <col min="13072" max="13072" width="12.109375" style="1" bestFit="1" customWidth="1"/>
    <col min="13073" max="13073" width="9.109375" style="1"/>
    <col min="13074" max="13074" width="9.33203125" style="1" bestFit="1" customWidth="1"/>
    <col min="13075" max="13312" width="9.109375" style="1"/>
    <col min="13313" max="13313" width="5.6640625" style="1" customWidth="1"/>
    <col min="13314" max="13314" width="0" style="1" hidden="1" customWidth="1"/>
    <col min="13315" max="13315" width="35.44140625" style="1" customWidth="1"/>
    <col min="13316" max="13316" width="39" style="1" customWidth="1"/>
    <col min="13317" max="13318" width="0" style="1" hidden="1" customWidth="1"/>
    <col min="13319" max="13319" width="10.6640625" style="1" customWidth="1"/>
    <col min="13320" max="13320" width="12.5546875" style="1" customWidth="1"/>
    <col min="13321" max="13321" width="15.6640625" style="1" customWidth="1"/>
    <col min="13322" max="13322" width="14.6640625" style="1" customWidth="1"/>
    <col min="13323" max="13323" width="15.6640625" style="1" customWidth="1"/>
    <col min="13324" max="13324" width="0" style="1" hidden="1" customWidth="1"/>
    <col min="13325" max="13325" width="17.44140625" style="1" customWidth="1"/>
    <col min="13326" max="13326" width="13" style="1" customWidth="1"/>
    <col min="13327" max="13327" width="10.33203125" style="1" customWidth="1"/>
    <col min="13328" max="13328" width="12.109375" style="1" bestFit="1" customWidth="1"/>
    <col min="13329" max="13329" width="9.109375" style="1"/>
    <col min="13330" max="13330" width="9.33203125" style="1" bestFit="1" customWidth="1"/>
    <col min="13331" max="13568" width="9.109375" style="1"/>
    <col min="13569" max="13569" width="5.6640625" style="1" customWidth="1"/>
    <col min="13570" max="13570" width="0" style="1" hidden="1" customWidth="1"/>
    <col min="13571" max="13571" width="35.44140625" style="1" customWidth="1"/>
    <col min="13572" max="13572" width="39" style="1" customWidth="1"/>
    <col min="13573" max="13574" width="0" style="1" hidden="1" customWidth="1"/>
    <col min="13575" max="13575" width="10.6640625" style="1" customWidth="1"/>
    <col min="13576" max="13576" width="12.5546875" style="1" customWidth="1"/>
    <col min="13577" max="13577" width="15.6640625" style="1" customWidth="1"/>
    <col min="13578" max="13578" width="14.6640625" style="1" customWidth="1"/>
    <col min="13579" max="13579" width="15.6640625" style="1" customWidth="1"/>
    <col min="13580" max="13580" width="0" style="1" hidden="1" customWidth="1"/>
    <col min="13581" max="13581" width="17.44140625" style="1" customWidth="1"/>
    <col min="13582" max="13582" width="13" style="1" customWidth="1"/>
    <col min="13583" max="13583" width="10.33203125" style="1" customWidth="1"/>
    <col min="13584" max="13584" width="12.109375" style="1" bestFit="1" customWidth="1"/>
    <col min="13585" max="13585" width="9.109375" style="1"/>
    <col min="13586" max="13586" width="9.33203125" style="1" bestFit="1" customWidth="1"/>
    <col min="13587" max="13824" width="9.109375" style="1"/>
    <col min="13825" max="13825" width="5.6640625" style="1" customWidth="1"/>
    <col min="13826" max="13826" width="0" style="1" hidden="1" customWidth="1"/>
    <col min="13827" max="13827" width="35.44140625" style="1" customWidth="1"/>
    <col min="13828" max="13828" width="39" style="1" customWidth="1"/>
    <col min="13829" max="13830" width="0" style="1" hidden="1" customWidth="1"/>
    <col min="13831" max="13831" width="10.6640625" style="1" customWidth="1"/>
    <col min="13832" max="13832" width="12.5546875" style="1" customWidth="1"/>
    <col min="13833" max="13833" width="15.6640625" style="1" customWidth="1"/>
    <col min="13834" max="13834" width="14.6640625" style="1" customWidth="1"/>
    <col min="13835" max="13835" width="15.6640625" style="1" customWidth="1"/>
    <col min="13836" max="13836" width="0" style="1" hidden="1" customWidth="1"/>
    <col min="13837" max="13837" width="17.44140625" style="1" customWidth="1"/>
    <col min="13838" max="13838" width="13" style="1" customWidth="1"/>
    <col min="13839" max="13839" width="10.33203125" style="1" customWidth="1"/>
    <col min="13840" max="13840" width="12.109375" style="1" bestFit="1" customWidth="1"/>
    <col min="13841" max="13841" width="9.109375" style="1"/>
    <col min="13842" max="13842" width="9.33203125" style="1" bestFit="1" customWidth="1"/>
    <col min="13843" max="14080" width="9.109375" style="1"/>
    <col min="14081" max="14081" width="5.6640625" style="1" customWidth="1"/>
    <col min="14082" max="14082" width="0" style="1" hidden="1" customWidth="1"/>
    <col min="14083" max="14083" width="35.44140625" style="1" customWidth="1"/>
    <col min="14084" max="14084" width="39" style="1" customWidth="1"/>
    <col min="14085" max="14086" width="0" style="1" hidden="1" customWidth="1"/>
    <col min="14087" max="14087" width="10.6640625" style="1" customWidth="1"/>
    <col min="14088" max="14088" width="12.5546875" style="1" customWidth="1"/>
    <col min="14089" max="14089" width="15.6640625" style="1" customWidth="1"/>
    <col min="14090" max="14090" width="14.6640625" style="1" customWidth="1"/>
    <col min="14091" max="14091" width="15.6640625" style="1" customWidth="1"/>
    <col min="14092" max="14092" width="0" style="1" hidden="1" customWidth="1"/>
    <col min="14093" max="14093" width="17.44140625" style="1" customWidth="1"/>
    <col min="14094" max="14094" width="13" style="1" customWidth="1"/>
    <col min="14095" max="14095" width="10.33203125" style="1" customWidth="1"/>
    <col min="14096" max="14096" width="12.109375" style="1" bestFit="1" customWidth="1"/>
    <col min="14097" max="14097" width="9.109375" style="1"/>
    <col min="14098" max="14098" width="9.33203125" style="1" bestFit="1" customWidth="1"/>
    <col min="14099" max="14336" width="9.109375" style="1"/>
    <col min="14337" max="14337" width="5.6640625" style="1" customWidth="1"/>
    <col min="14338" max="14338" width="0" style="1" hidden="1" customWidth="1"/>
    <col min="14339" max="14339" width="35.44140625" style="1" customWidth="1"/>
    <col min="14340" max="14340" width="39" style="1" customWidth="1"/>
    <col min="14341" max="14342" width="0" style="1" hidden="1" customWidth="1"/>
    <col min="14343" max="14343" width="10.6640625" style="1" customWidth="1"/>
    <col min="14344" max="14344" width="12.5546875" style="1" customWidth="1"/>
    <col min="14345" max="14345" width="15.6640625" style="1" customWidth="1"/>
    <col min="14346" max="14346" width="14.6640625" style="1" customWidth="1"/>
    <col min="14347" max="14347" width="15.6640625" style="1" customWidth="1"/>
    <col min="14348" max="14348" width="0" style="1" hidden="1" customWidth="1"/>
    <col min="14349" max="14349" width="17.44140625" style="1" customWidth="1"/>
    <col min="14350" max="14350" width="13" style="1" customWidth="1"/>
    <col min="14351" max="14351" width="10.33203125" style="1" customWidth="1"/>
    <col min="14352" max="14352" width="12.109375" style="1" bestFit="1" customWidth="1"/>
    <col min="14353" max="14353" width="9.109375" style="1"/>
    <col min="14354" max="14354" width="9.33203125" style="1" bestFit="1" customWidth="1"/>
    <col min="14355" max="14592" width="9.109375" style="1"/>
    <col min="14593" max="14593" width="5.6640625" style="1" customWidth="1"/>
    <col min="14594" max="14594" width="0" style="1" hidden="1" customWidth="1"/>
    <col min="14595" max="14595" width="35.44140625" style="1" customWidth="1"/>
    <col min="14596" max="14596" width="39" style="1" customWidth="1"/>
    <col min="14597" max="14598" width="0" style="1" hidden="1" customWidth="1"/>
    <col min="14599" max="14599" width="10.6640625" style="1" customWidth="1"/>
    <col min="14600" max="14600" width="12.5546875" style="1" customWidth="1"/>
    <col min="14601" max="14601" width="15.6640625" style="1" customWidth="1"/>
    <col min="14602" max="14602" width="14.6640625" style="1" customWidth="1"/>
    <col min="14603" max="14603" width="15.6640625" style="1" customWidth="1"/>
    <col min="14604" max="14604" width="0" style="1" hidden="1" customWidth="1"/>
    <col min="14605" max="14605" width="17.44140625" style="1" customWidth="1"/>
    <col min="14606" max="14606" width="13" style="1" customWidth="1"/>
    <col min="14607" max="14607" width="10.33203125" style="1" customWidth="1"/>
    <col min="14608" max="14608" width="12.109375" style="1" bestFit="1" customWidth="1"/>
    <col min="14609" max="14609" width="9.109375" style="1"/>
    <col min="14610" max="14610" width="9.33203125" style="1" bestFit="1" customWidth="1"/>
    <col min="14611" max="14848" width="9.109375" style="1"/>
    <col min="14849" max="14849" width="5.6640625" style="1" customWidth="1"/>
    <col min="14850" max="14850" width="0" style="1" hidden="1" customWidth="1"/>
    <col min="14851" max="14851" width="35.44140625" style="1" customWidth="1"/>
    <col min="14852" max="14852" width="39" style="1" customWidth="1"/>
    <col min="14853" max="14854" width="0" style="1" hidden="1" customWidth="1"/>
    <col min="14855" max="14855" width="10.6640625" style="1" customWidth="1"/>
    <col min="14856" max="14856" width="12.5546875" style="1" customWidth="1"/>
    <col min="14857" max="14857" width="15.6640625" style="1" customWidth="1"/>
    <col min="14858" max="14858" width="14.6640625" style="1" customWidth="1"/>
    <col min="14859" max="14859" width="15.6640625" style="1" customWidth="1"/>
    <col min="14860" max="14860" width="0" style="1" hidden="1" customWidth="1"/>
    <col min="14861" max="14861" width="17.44140625" style="1" customWidth="1"/>
    <col min="14862" max="14862" width="13" style="1" customWidth="1"/>
    <col min="14863" max="14863" width="10.33203125" style="1" customWidth="1"/>
    <col min="14864" max="14864" width="12.109375" style="1" bestFit="1" customWidth="1"/>
    <col min="14865" max="14865" width="9.109375" style="1"/>
    <col min="14866" max="14866" width="9.33203125" style="1" bestFit="1" customWidth="1"/>
    <col min="14867" max="15104" width="9.109375" style="1"/>
    <col min="15105" max="15105" width="5.6640625" style="1" customWidth="1"/>
    <col min="15106" max="15106" width="0" style="1" hidden="1" customWidth="1"/>
    <col min="15107" max="15107" width="35.44140625" style="1" customWidth="1"/>
    <col min="15108" max="15108" width="39" style="1" customWidth="1"/>
    <col min="15109" max="15110" width="0" style="1" hidden="1" customWidth="1"/>
    <col min="15111" max="15111" width="10.6640625" style="1" customWidth="1"/>
    <col min="15112" max="15112" width="12.5546875" style="1" customWidth="1"/>
    <col min="15113" max="15113" width="15.6640625" style="1" customWidth="1"/>
    <col min="15114" max="15114" width="14.6640625" style="1" customWidth="1"/>
    <col min="15115" max="15115" width="15.6640625" style="1" customWidth="1"/>
    <col min="15116" max="15116" width="0" style="1" hidden="1" customWidth="1"/>
    <col min="15117" max="15117" width="17.44140625" style="1" customWidth="1"/>
    <col min="15118" max="15118" width="13" style="1" customWidth="1"/>
    <col min="15119" max="15119" width="10.33203125" style="1" customWidth="1"/>
    <col min="15120" max="15120" width="12.109375" style="1" bestFit="1" customWidth="1"/>
    <col min="15121" max="15121" width="9.109375" style="1"/>
    <col min="15122" max="15122" width="9.33203125" style="1" bestFit="1" customWidth="1"/>
    <col min="15123" max="15360" width="9.109375" style="1"/>
    <col min="15361" max="15361" width="5.6640625" style="1" customWidth="1"/>
    <col min="15362" max="15362" width="0" style="1" hidden="1" customWidth="1"/>
    <col min="15363" max="15363" width="35.44140625" style="1" customWidth="1"/>
    <col min="15364" max="15364" width="39" style="1" customWidth="1"/>
    <col min="15365" max="15366" width="0" style="1" hidden="1" customWidth="1"/>
    <col min="15367" max="15367" width="10.6640625" style="1" customWidth="1"/>
    <col min="15368" max="15368" width="12.5546875" style="1" customWidth="1"/>
    <col min="15369" max="15369" width="15.6640625" style="1" customWidth="1"/>
    <col min="15370" max="15370" width="14.6640625" style="1" customWidth="1"/>
    <col min="15371" max="15371" width="15.6640625" style="1" customWidth="1"/>
    <col min="15372" max="15372" width="0" style="1" hidden="1" customWidth="1"/>
    <col min="15373" max="15373" width="17.44140625" style="1" customWidth="1"/>
    <col min="15374" max="15374" width="13" style="1" customWidth="1"/>
    <col min="15375" max="15375" width="10.33203125" style="1" customWidth="1"/>
    <col min="15376" max="15376" width="12.109375" style="1" bestFit="1" customWidth="1"/>
    <col min="15377" max="15377" width="9.109375" style="1"/>
    <col min="15378" max="15378" width="9.33203125" style="1" bestFit="1" customWidth="1"/>
    <col min="15379" max="15616" width="9.109375" style="1"/>
    <col min="15617" max="15617" width="5.6640625" style="1" customWidth="1"/>
    <col min="15618" max="15618" width="0" style="1" hidden="1" customWidth="1"/>
    <col min="15619" max="15619" width="35.44140625" style="1" customWidth="1"/>
    <col min="15620" max="15620" width="39" style="1" customWidth="1"/>
    <col min="15621" max="15622" width="0" style="1" hidden="1" customWidth="1"/>
    <col min="15623" max="15623" width="10.6640625" style="1" customWidth="1"/>
    <col min="15624" max="15624" width="12.5546875" style="1" customWidth="1"/>
    <col min="15625" max="15625" width="15.6640625" style="1" customWidth="1"/>
    <col min="15626" max="15626" width="14.6640625" style="1" customWidth="1"/>
    <col min="15627" max="15627" width="15.6640625" style="1" customWidth="1"/>
    <col min="15628" max="15628" width="0" style="1" hidden="1" customWidth="1"/>
    <col min="15629" max="15629" width="17.44140625" style="1" customWidth="1"/>
    <col min="15630" max="15630" width="13" style="1" customWidth="1"/>
    <col min="15631" max="15631" width="10.33203125" style="1" customWidth="1"/>
    <col min="15632" max="15632" width="12.109375" style="1" bestFit="1" customWidth="1"/>
    <col min="15633" max="15633" width="9.109375" style="1"/>
    <col min="15634" max="15634" width="9.33203125" style="1" bestFit="1" customWidth="1"/>
    <col min="15635" max="15872" width="9.109375" style="1"/>
    <col min="15873" max="15873" width="5.6640625" style="1" customWidth="1"/>
    <col min="15874" max="15874" width="0" style="1" hidden="1" customWidth="1"/>
    <col min="15875" max="15875" width="35.44140625" style="1" customWidth="1"/>
    <col min="15876" max="15876" width="39" style="1" customWidth="1"/>
    <col min="15877" max="15878" width="0" style="1" hidden="1" customWidth="1"/>
    <col min="15879" max="15879" width="10.6640625" style="1" customWidth="1"/>
    <col min="15880" max="15880" width="12.5546875" style="1" customWidth="1"/>
    <col min="15881" max="15881" width="15.6640625" style="1" customWidth="1"/>
    <col min="15882" max="15882" width="14.6640625" style="1" customWidth="1"/>
    <col min="15883" max="15883" width="15.6640625" style="1" customWidth="1"/>
    <col min="15884" max="15884" width="0" style="1" hidden="1" customWidth="1"/>
    <col min="15885" max="15885" width="17.44140625" style="1" customWidth="1"/>
    <col min="15886" max="15886" width="13" style="1" customWidth="1"/>
    <col min="15887" max="15887" width="10.33203125" style="1" customWidth="1"/>
    <col min="15888" max="15888" width="12.109375" style="1" bestFit="1" customWidth="1"/>
    <col min="15889" max="15889" width="9.109375" style="1"/>
    <col min="15890" max="15890" width="9.33203125" style="1" bestFit="1" customWidth="1"/>
    <col min="15891" max="16128" width="9.109375" style="1"/>
    <col min="16129" max="16129" width="5.6640625" style="1" customWidth="1"/>
    <col min="16130" max="16130" width="0" style="1" hidden="1" customWidth="1"/>
    <col min="16131" max="16131" width="35.44140625" style="1" customWidth="1"/>
    <col min="16132" max="16132" width="39" style="1" customWidth="1"/>
    <col min="16133" max="16134" width="0" style="1" hidden="1" customWidth="1"/>
    <col min="16135" max="16135" width="10.6640625" style="1" customWidth="1"/>
    <col min="16136" max="16136" width="12.5546875" style="1" customWidth="1"/>
    <col min="16137" max="16137" width="15.6640625" style="1" customWidth="1"/>
    <col min="16138" max="16138" width="14.6640625" style="1" customWidth="1"/>
    <col min="16139" max="16139" width="15.6640625" style="1" customWidth="1"/>
    <col min="16140" max="16140" width="0" style="1" hidden="1" customWidth="1"/>
    <col min="16141" max="16141" width="17.44140625" style="1" customWidth="1"/>
    <col min="16142" max="16142" width="13" style="1" customWidth="1"/>
    <col min="16143" max="16143" width="10.33203125" style="1" customWidth="1"/>
    <col min="16144" max="16144" width="12.109375" style="1" bestFit="1" customWidth="1"/>
    <col min="16145" max="16145" width="9.109375" style="1"/>
    <col min="16146" max="16146" width="9.33203125" style="1" bestFit="1" customWidth="1"/>
    <col min="16147" max="16384" width="9.109375" style="1"/>
  </cols>
  <sheetData>
    <row r="1" spans="1:253" x14ac:dyDescent="0.3">
      <c r="K1" s="3" t="s">
        <v>0</v>
      </c>
      <c r="L1" s="3"/>
      <c r="M1" s="3"/>
      <c r="N1" s="3"/>
      <c r="O1" s="3"/>
    </row>
    <row r="2" spans="1:253" x14ac:dyDescent="0.3">
      <c r="A2" s="4" t="s">
        <v>1</v>
      </c>
      <c r="B2" s="4"/>
      <c r="C2" s="4"/>
      <c r="D2" s="4"/>
      <c r="E2" s="4"/>
      <c r="F2" s="4"/>
      <c r="G2" s="4"/>
      <c r="H2" s="4"/>
      <c r="I2" s="5"/>
      <c r="J2" s="5"/>
      <c r="K2" s="5"/>
      <c r="L2" s="4"/>
      <c r="M2" s="4"/>
      <c r="N2" s="4"/>
      <c r="O2" s="4"/>
    </row>
    <row r="3" spans="1:253" ht="29.25" customHeight="1" x14ac:dyDescent="0.3">
      <c r="A3" s="4"/>
      <c r="B3" s="4"/>
      <c r="C3" s="4"/>
      <c r="D3" s="4"/>
      <c r="E3" s="4"/>
      <c r="F3" s="4"/>
      <c r="G3" s="4"/>
      <c r="H3" s="4"/>
      <c r="I3" s="5"/>
      <c r="J3" s="5"/>
      <c r="K3" s="5"/>
      <c r="L3" s="4"/>
      <c r="M3" s="4"/>
      <c r="N3" s="4"/>
      <c r="O3" s="4"/>
    </row>
    <row r="4" spans="1:253" ht="16.2" x14ac:dyDescent="0.3">
      <c r="A4" s="6"/>
      <c r="B4" s="6"/>
      <c r="C4" s="6"/>
      <c r="D4" s="6"/>
      <c r="E4" s="6"/>
      <c r="F4" s="6"/>
      <c r="G4" s="6"/>
      <c r="H4" s="6"/>
      <c r="I4" s="7"/>
      <c r="J4" s="7"/>
      <c r="K4" s="7"/>
      <c r="L4" s="6"/>
      <c r="M4" s="8" t="s">
        <v>2</v>
      </c>
      <c r="N4" s="8"/>
      <c r="O4" s="8"/>
    </row>
    <row r="5" spans="1:253" s="13" customFormat="1" ht="41.25" customHeight="1" x14ac:dyDescent="0.3">
      <c r="A5" s="9" t="s">
        <v>3</v>
      </c>
      <c r="B5" s="10" t="s">
        <v>4</v>
      </c>
      <c r="C5" s="9" t="s">
        <v>5</v>
      </c>
      <c r="D5" s="9" t="s">
        <v>6</v>
      </c>
      <c r="E5" s="9" t="s">
        <v>7</v>
      </c>
      <c r="F5" s="9" t="s">
        <v>8</v>
      </c>
      <c r="G5" s="9" t="s">
        <v>9</v>
      </c>
      <c r="H5" s="9"/>
      <c r="I5" s="11" t="s">
        <v>10</v>
      </c>
      <c r="J5" s="11" t="s">
        <v>11</v>
      </c>
      <c r="K5" s="11"/>
      <c r="L5" s="9" t="s">
        <v>12</v>
      </c>
      <c r="M5" s="9" t="s">
        <v>13</v>
      </c>
      <c r="N5" s="12" t="s">
        <v>14</v>
      </c>
      <c r="O5" s="9" t="s">
        <v>15</v>
      </c>
    </row>
    <row r="6" spans="1:253" s="13" customFormat="1" ht="69.75" customHeight="1" x14ac:dyDescent="0.3">
      <c r="A6" s="9"/>
      <c r="B6" s="10"/>
      <c r="C6" s="9"/>
      <c r="D6" s="9"/>
      <c r="E6" s="9"/>
      <c r="F6" s="9"/>
      <c r="G6" s="10" t="s">
        <v>16</v>
      </c>
      <c r="H6" s="10" t="s">
        <v>17</v>
      </c>
      <c r="I6" s="11"/>
      <c r="J6" s="14" t="s">
        <v>18</v>
      </c>
      <c r="K6" s="14" t="s">
        <v>19</v>
      </c>
      <c r="L6" s="9"/>
      <c r="M6" s="9"/>
      <c r="N6" s="12"/>
      <c r="O6" s="9"/>
    </row>
    <row r="7" spans="1:253" x14ac:dyDescent="0.3">
      <c r="A7" s="15"/>
      <c r="B7" s="15"/>
      <c r="C7" s="15"/>
      <c r="D7" s="15"/>
      <c r="E7" s="15"/>
      <c r="F7" s="15"/>
      <c r="G7" s="15"/>
      <c r="H7" s="15"/>
      <c r="I7" s="16"/>
      <c r="J7" s="16"/>
      <c r="K7" s="16"/>
      <c r="L7" s="15"/>
      <c r="M7" s="15"/>
      <c r="N7" s="17"/>
      <c r="O7" s="15"/>
    </row>
    <row r="8" spans="1:253" x14ac:dyDescent="0.3">
      <c r="A8" s="18">
        <f>+A9+A19+A30+A34+A38+A46+A48+A51+A59+A63+A65+A68+A72+A79+A86+A90+A96</f>
        <v>76</v>
      </c>
      <c r="B8" s="15"/>
      <c r="C8" s="19" t="s">
        <v>20</v>
      </c>
      <c r="D8" s="19"/>
      <c r="E8" s="15"/>
      <c r="F8" s="15"/>
      <c r="G8" s="10"/>
      <c r="H8" s="10"/>
      <c r="I8" s="14">
        <f>+I9+I19+I30+I34+I38+I46+I48+I51+I59+I63+I65+I68+I72+I79+I86+I90+I96</f>
        <v>1724578</v>
      </c>
      <c r="J8" s="14">
        <f>+J9+J19+J30+J34+J38+J46+J48+J51+J59+J63+J65+J68+J72+J79+J86+J90+J96</f>
        <v>424783</v>
      </c>
      <c r="K8" s="14">
        <f>+K9+K19+K30+K34+K38+K46+K48+K51+K59+K63+K65+K68+K72+K79+K86+K90+K96</f>
        <v>1299795</v>
      </c>
      <c r="L8" s="15"/>
      <c r="M8" s="10"/>
      <c r="N8" s="20"/>
      <c r="O8" s="18">
        <f>+O9+O19+O30+O34+O38+O46+O48+O51+O59+O63+O65+O68+O72+O79+O86+O90+O96</f>
        <v>2176</v>
      </c>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s="13" customFormat="1" x14ac:dyDescent="0.3">
      <c r="A9" s="10">
        <v>9</v>
      </c>
      <c r="B9" s="19" t="s">
        <v>21</v>
      </c>
      <c r="C9" s="21"/>
      <c r="D9" s="21"/>
      <c r="E9" s="10"/>
      <c r="F9" s="10"/>
      <c r="G9" s="10"/>
      <c r="H9" s="10"/>
      <c r="I9" s="14">
        <f>SUM(I10:I18)</f>
        <v>179539</v>
      </c>
      <c r="J9" s="14">
        <f>SUM(J10:J18)</f>
        <v>49379</v>
      </c>
      <c r="K9" s="14">
        <f>SUM(K10:K18)</f>
        <v>130160</v>
      </c>
      <c r="L9" s="10"/>
      <c r="M9" s="10"/>
      <c r="N9" s="20"/>
      <c r="O9" s="10">
        <f>SUM(O10:O18)</f>
        <v>281</v>
      </c>
    </row>
    <row r="10" spans="1:253" ht="31.2" x14ac:dyDescent="0.3">
      <c r="A10" s="15">
        <v>1</v>
      </c>
      <c r="B10" s="15" t="s">
        <v>22</v>
      </c>
      <c r="C10" s="22" t="s">
        <v>23</v>
      </c>
      <c r="D10" s="23" t="s">
        <v>24</v>
      </c>
      <c r="E10" s="15" t="s">
        <v>25</v>
      </c>
      <c r="F10" s="24" t="s">
        <v>26</v>
      </c>
      <c r="G10" s="23" t="s">
        <v>27</v>
      </c>
      <c r="H10" s="23">
        <v>100</v>
      </c>
      <c r="I10" s="16">
        <f>+J10+K10+L10*8</f>
        <v>9335</v>
      </c>
      <c r="J10" s="16">
        <v>2335</v>
      </c>
      <c r="K10" s="16">
        <v>7000</v>
      </c>
      <c r="L10" s="25"/>
      <c r="M10" s="23" t="s">
        <v>28</v>
      </c>
      <c r="N10" s="17">
        <v>44075</v>
      </c>
      <c r="O10" s="15">
        <v>4</v>
      </c>
    </row>
    <row r="11" spans="1:253" ht="31.2" x14ac:dyDescent="0.3">
      <c r="A11" s="15">
        <f>1+A10</f>
        <v>2</v>
      </c>
      <c r="B11" s="15" t="s">
        <v>22</v>
      </c>
      <c r="C11" s="26" t="s">
        <v>29</v>
      </c>
      <c r="D11" s="23" t="s">
        <v>24</v>
      </c>
      <c r="E11" s="15" t="s">
        <v>25</v>
      </c>
      <c r="F11" s="24" t="s">
        <v>26</v>
      </c>
      <c r="G11" s="23" t="s">
        <v>27</v>
      </c>
      <c r="H11" s="15">
        <v>150</v>
      </c>
      <c r="I11" s="16">
        <f t="shared" ref="I11:I18" si="0">+J11+K11+L11*8</f>
        <v>14003</v>
      </c>
      <c r="J11" s="16">
        <v>4003</v>
      </c>
      <c r="K11" s="16">
        <v>10000</v>
      </c>
      <c r="L11" s="15"/>
      <c r="M11" s="15" t="s">
        <v>30</v>
      </c>
      <c r="N11" s="17">
        <v>44075</v>
      </c>
      <c r="O11" s="15">
        <v>5</v>
      </c>
    </row>
    <row r="12" spans="1:253" ht="31.2" x14ac:dyDescent="0.3">
      <c r="A12" s="15">
        <f t="shared" ref="A12:A75" si="1">1+A11</f>
        <v>3</v>
      </c>
      <c r="B12" s="15" t="s">
        <v>22</v>
      </c>
      <c r="C12" s="26" t="s">
        <v>31</v>
      </c>
      <c r="D12" s="23" t="s">
        <v>24</v>
      </c>
      <c r="E12" s="15" t="s">
        <v>25</v>
      </c>
      <c r="F12" s="24" t="s">
        <v>26</v>
      </c>
      <c r="G12" s="23" t="s">
        <v>27</v>
      </c>
      <c r="H12" s="15">
        <v>230</v>
      </c>
      <c r="I12" s="16">
        <f t="shared" si="0"/>
        <v>21471</v>
      </c>
      <c r="J12" s="16">
        <v>5471</v>
      </c>
      <c r="K12" s="16">
        <v>16000</v>
      </c>
      <c r="L12" s="15"/>
      <c r="M12" s="23" t="s">
        <v>28</v>
      </c>
      <c r="N12" s="17">
        <v>44075</v>
      </c>
      <c r="O12" s="15">
        <v>8</v>
      </c>
    </row>
    <row r="13" spans="1:253" ht="31.2" x14ac:dyDescent="0.3">
      <c r="A13" s="15">
        <f t="shared" si="1"/>
        <v>4</v>
      </c>
      <c r="B13" s="15" t="s">
        <v>22</v>
      </c>
      <c r="C13" s="22" t="s">
        <v>32</v>
      </c>
      <c r="D13" s="23" t="s">
        <v>24</v>
      </c>
      <c r="E13" s="15" t="s">
        <v>25</v>
      </c>
      <c r="F13" s="24" t="s">
        <v>26</v>
      </c>
      <c r="G13" s="23" t="s">
        <v>27</v>
      </c>
      <c r="H13" s="15">
        <v>8</v>
      </c>
      <c r="I13" s="16">
        <f t="shared" si="0"/>
        <v>120</v>
      </c>
      <c r="J13" s="16">
        <v>30</v>
      </c>
      <c r="K13" s="16">
        <v>90</v>
      </c>
      <c r="L13" s="15"/>
      <c r="M13" s="23" t="s">
        <v>28</v>
      </c>
      <c r="N13" s="17">
        <v>44075</v>
      </c>
      <c r="O13" s="15">
        <v>2</v>
      </c>
    </row>
    <row r="14" spans="1:253" ht="31.2" x14ac:dyDescent="0.3">
      <c r="A14" s="15">
        <f t="shared" si="1"/>
        <v>5</v>
      </c>
      <c r="B14" s="27" t="s">
        <v>22</v>
      </c>
      <c r="C14" s="26" t="s">
        <v>33</v>
      </c>
      <c r="D14" s="23" t="s">
        <v>24</v>
      </c>
      <c r="E14" s="15" t="s">
        <v>25</v>
      </c>
      <c r="F14" s="24" t="s">
        <v>26</v>
      </c>
      <c r="G14" s="23" t="s">
        <v>27</v>
      </c>
      <c r="H14" s="23">
        <v>100</v>
      </c>
      <c r="I14" s="16">
        <f t="shared" si="0"/>
        <v>9335</v>
      </c>
      <c r="J14" s="16">
        <v>2335</v>
      </c>
      <c r="K14" s="16">
        <v>7000</v>
      </c>
      <c r="L14" s="25"/>
      <c r="M14" s="23" t="s">
        <v>28</v>
      </c>
      <c r="N14" s="17">
        <v>44075</v>
      </c>
      <c r="O14" s="15">
        <v>20</v>
      </c>
    </row>
    <row r="15" spans="1:253" s="13" customFormat="1" ht="31.2" x14ac:dyDescent="0.3">
      <c r="A15" s="15">
        <f t="shared" si="1"/>
        <v>6</v>
      </c>
      <c r="B15" s="27"/>
      <c r="C15" s="26" t="s">
        <v>34</v>
      </c>
      <c r="D15" s="23" t="s">
        <v>24</v>
      </c>
      <c r="E15" s="15" t="s">
        <v>25</v>
      </c>
      <c r="F15" s="24" t="s">
        <v>26</v>
      </c>
      <c r="G15" s="23" t="s">
        <v>27</v>
      </c>
      <c r="H15" s="23">
        <v>500</v>
      </c>
      <c r="I15" s="16">
        <f>+J15+K15+L15*8</f>
        <v>46675</v>
      </c>
      <c r="J15" s="16">
        <v>11675</v>
      </c>
      <c r="K15" s="16">
        <v>35000</v>
      </c>
      <c r="L15" s="25"/>
      <c r="M15" s="23" t="s">
        <v>35</v>
      </c>
      <c r="N15" s="17">
        <v>44166</v>
      </c>
      <c r="O15" s="15">
        <v>100</v>
      </c>
      <c r="P15" s="1"/>
      <c r="Q15" s="1"/>
      <c r="R15" s="1"/>
    </row>
    <row r="16" spans="1:253" ht="31.2" x14ac:dyDescent="0.3">
      <c r="A16" s="15">
        <f t="shared" si="1"/>
        <v>7</v>
      </c>
      <c r="B16" s="15" t="s">
        <v>22</v>
      </c>
      <c r="C16" s="26" t="s">
        <v>36</v>
      </c>
      <c r="D16" s="23" t="s">
        <v>24</v>
      </c>
      <c r="E16" s="15" t="s">
        <v>25</v>
      </c>
      <c r="F16" s="24" t="s">
        <v>26</v>
      </c>
      <c r="G16" s="23" t="s">
        <v>27</v>
      </c>
      <c r="H16" s="15">
        <v>300</v>
      </c>
      <c r="I16" s="16">
        <f t="shared" si="0"/>
        <v>28000</v>
      </c>
      <c r="J16" s="16">
        <v>8000</v>
      </c>
      <c r="K16" s="16">
        <v>20000</v>
      </c>
      <c r="L16" s="15"/>
      <c r="M16" s="23" t="s">
        <v>37</v>
      </c>
      <c r="N16" s="17">
        <v>44440</v>
      </c>
      <c r="O16" s="15">
        <v>40</v>
      </c>
    </row>
    <row r="17" spans="1:15" ht="31.2" x14ac:dyDescent="0.3">
      <c r="A17" s="15">
        <f t="shared" si="1"/>
        <v>8</v>
      </c>
      <c r="B17" s="15" t="s">
        <v>22</v>
      </c>
      <c r="C17" s="22" t="s">
        <v>38</v>
      </c>
      <c r="D17" s="23" t="s">
        <v>24</v>
      </c>
      <c r="E17" s="15" t="s">
        <v>25</v>
      </c>
      <c r="F17" s="24" t="s">
        <v>26</v>
      </c>
      <c r="G17" s="23" t="s">
        <v>27</v>
      </c>
      <c r="H17" s="15">
        <v>6</v>
      </c>
      <c r="I17" s="16">
        <f>+J17+K17+L17*8</f>
        <v>100</v>
      </c>
      <c r="J17" s="16">
        <v>30</v>
      </c>
      <c r="K17" s="16">
        <v>70</v>
      </c>
      <c r="L17" s="15"/>
      <c r="M17" s="23" t="s">
        <v>28</v>
      </c>
      <c r="N17" s="17">
        <v>44440</v>
      </c>
      <c r="O17" s="15">
        <v>2</v>
      </c>
    </row>
    <row r="18" spans="1:15" ht="31.2" x14ac:dyDescent="0.3">
      <c r="A18" s="15">
        <f t="shared" si="1"/>
        <v>9</v>
      </c>
      <c r="B18" s="15"/>
      <c r="C18" s="26" t="s">
        <v>34</v>
      </c>
      <c r="D18" s="23" t="s">
        <v>24</v>
      </c>
      <c r="E18" s="15" t="s">
        <v>25</v>
      </c>
      <c r="F18" s="24" t="s">
        <v>26</v>
      </c>
      <c r="G18" s="23" t="s">
        <v>27</v>
      </c>
      <c r="H18" s="23">
        <v>800</v>
      </c>
      <c r="I18" s="16">
        <f t="shared" si="0"/>
        <v>50500</v>
      </c>
      <c r="J18" s="16">
        <v>15500</v>
      </c>
      <c r="K18" s="16">
        <v>35000</v>
      </c>
      <c r="L18" s="25"/>
      <c r="M18" s="23" t="s">
        <v>35</v>
      </c>
      <c r="N18" s="17">
        <v>44531</v>
      </c>
      <c r="O18" s="15">
        <v>100</v>
      </c>
    </row>
    <row r="19" spans="1:15" s="13" customFormat="1" x14ac:dyDescent="0.3">
      <c r="A19" s="10">
        <v>10</v>
      </c>
      <c r="B19" s="19" t="s">
        <v>39</v>
      </c>
      <c r="C19" s="28"/>
      <c r="D19" s="28"/>
      <c r="E19" s="10"/>
      <c r="F19" s="10"/>
      <c r="G19" s="10"/>
      <c r="H19" s="10"/>
      <c r="I19" s="14">
        <f>SUM(I20:I29)</f>
        <v>3195</v>
      </c>
      <c r="J19" s="14">
        <f>SUM(J20:J29)</f>
        <v>1205</v>
      </c>
      <c r="K19" s="14">
        <f>SUM(K20:K29)</f>
        <v>1990</v>
      </c>
      <c r="L19" s="10"/>
      <c r="M19" s="10"/>
      <c r="N19" s="20"/>
      <c r="O19" s="10">
        <f>SUM(O20:O29)</f>
        <v>32</v>
      </c>
    </row>
    <row r="20" spans="1:15" ht="31.2" x14ac:dyDescent="0.3">
      <c r="A20" s="15">
        <v>10</v>
      </c>
      <c r="B20" s="15"/>
      <c r="C20" s="27" t="s">
        <v>40</v>
      </c>
      <c r="D20" s="15" t="s">
        <v>41</v>
      </c>
      <c r="E20" s="15" t="s">
        <v>25</v>
      </c>
      <c r="F20" s="15" t="s">
        <v>41</v>
      </c>
      <c r="G20" s="15" t="s">
        <v>42</v>
      </c>
      <c r="H20" s="15">
        <v>17</v>
      </c>
      <c r="I20" s="16">
        <f t="shared" ref="I20:I29" si="2">+J20+K20+L20*8</f>
        <v>200</v>
      </c>
      <c r="J20" s="16">
        <v>80</v>
      </c>
      <c r="K20" s="16">
        <v>120</v>
      </c>
      <c r="L20" s="29"/>
      <c r="M20" s="23" t="s">
        <v>43</v>
      </c>
      <c r="N20" s="17">
        <v>43556</v>
      </c>
      <c r="O20" s="15">
        <v>2</v>
      </c>
    </row>
    <row r="21" spans="1:15" ht="31.2" x14ac:dyDescent="0.3">
      <c r="A21" s="15">
        <f t="shared" si="1"/>
        <v>11</v>
      </c>
      <c r="B21" s="15" t="s">
        <v>22</v>
      </c>
      <c r="C21" s="27" t="s">
        <v>44</v>
      </c>
      <c r="D21" s="15" t="s">
        <v>41</v>
      </c>
      <c r="E21" s="15" t="s">
        <v>25</v>
      </c>
      <c r="F21" s="15" t="s">
        <v>41</v>
      </c>
      <c r="G21" s="15" t="s">
        <v>42</v>
      </c>
      <c r="H21" s="15">
        <v>17</v>
      </c>
      <c r="I21" s="16">
        <f t="shared" si="2"/>
        <v>200</v>
      </c>
      <c r="J21" s="16">
        <v>80</v>
      </c>
      <c r="K21" s="16">
        <v>120</v>
      </c>
      <c r="L21" s="29"/>
      <c r="M21" s="23" t="s">
        <v>43</v>
      </c>
      <c r="N21" s="17">
        <v>43556</v>
      </c>
      <c r="O21" s="15">
        <v>3</v>
      </c>
    </row>
    <row r="22" spans="1:15" ht="31.2" x14ac:dyDescent="0.3">
      <c r="A22" s="15">
        <f t="shared" si="1"/>
        <v>12</v>
      </c>
      <c r="B22" s="22" t="s">
        <v>22</v>
      </c>
      <c r="C22" s="22" t="s">
        <v>45</v>
      </c>
      <c r="D22" s="15" t="s">
        <v>41</v>
      </c>
      <c r="E22" s="15" t="s">
        <v>25</v>
      </c>
      <c r="F22" s="15" t="s">
        <v>41</v>
      </c>
      <c r="G22" s="15" t="s">
        <v>42</v>
      </c>
      <c r="H22" s="15">
        <v>20</v>
      </c>
      <c r="I22" s="16">
        <f t="shared" si="2"/>
        <v>150</v>
      </c>
      <c r="J22" s="16">
        <v>50</v>
      </c>
      <c r="K22" s="16">
        <v>100</v>
      </c>
      <c r="L22" s="25">
        <v>0</v>
      </c>
      <c r="M22" s="15" t="s">
        <v>43</v>
      </c>
      <c r="N22" s="17">
        <v>43647</v>
      </c>
      <c r="O22" s="15">
        <v>2</v>
      </c>
    </row>
    <row r="23" spans="1:15" ht="31.2" x14ac:dyDescent="0.3">
      <c r="A23" s="15">
        <f t="shared" si="1"/>
        <v>13</v>
      </c>
      <c r="B23" s="22" t="s">
        <v>22</v>
      </c>
      <c r="C23" s="22" t="s">
        <v>46</v>
      </c>
      <c r="D23" s="15" t="s">
        <v>41</v>
      </c>
      <c r="E23" s="15" t="s">
        <v>25</v>
      </c>
      <c r="F23" s="15" t="s">
        <v>41</v>
      </c>
      <c r="G23" s="15" t="s">
        <v>42</v>
      </c>
      <c r="H23" s="15">
        <v>10</v>
      </c>
      <c r="I23" s="16">
        <f t="shared" si="2"/>
        <v>135</v>
      </c>
      <c r="J23" s="16">
        <v>135</v>
      </c>
      <c r="K23" s="16">
        <v>0</v>
      </c>
      <c r="L23" s="25">
        <v>0</v>
      </c>
      <c r="M23" s="29" t="s">
        <v>43</v>
      </c>
      <c r="N23" s="17">
        <v>43678</v>
      </c>
      <c r="O23" s="15">
        <v>3</v>
      </c>
    </row>
    <row r="24" spans="1:15" ht="31.2" x14ac:dyDescent="0.3">
      <c r="A24" s="15">
        <f t="shared" si="1"/>
        <v>14</v>
      </c>
      <c r="B24" s="15" t="s">
        <v>22</v>
      </c>
      <c r="C24" s="27" t="s">
        <v>47</v>
      </c>
      <c r="D24" s="15" t="s">
        <v>41</v>
      </c>
      <c r="E24" s="15" t="s">
        <v>25</v>
      </c>
      <c r="F24" s="15" t="s">
        <v>41</v>
      </c>
      <c r="G24" s="15" t="s">
        <v>42</v>
      </c>
      <c r="H24" s="15">
        <v>11</v>
      </c>
      <c r="I24" s="16">
        <f t="shared" si="2"/>
        <v>210</v>
      </c>
      <c r="J24" s="16">
        <v>80</v>
      </c>
      <c r="K24" s="16">
        <v>130</v>
      </c>
      <c r="L24" s="15"/>
      <c r="M24" s="23" t="s">
        <v>43</v>
      </c>
      <c r="N24" s="17">
        <v>43770</v>
      </c>
      <c r="O24" s="15">
        <v>2</v>
      </c>
    </row>
    <row r="25" spans="1:15" ht="31.2" x14ac:dyDescent="0.3">
      <c r="A25" s="15">
        <f t="shared" si="1"/>
        <v>15</v>
      </c>
      <c r="B25" s="15" t="s">
        <v>22</v>
      </c>
      <c r="C25" s="27" t="s">
        <v>48</v>
      </c>
      <c r="D25" s="15" t="s">
        <v>41</v>
      </c>
      <c r="E25" s="15" t="s">
        <v>25</v>
      </c>
      <c r="F25" s="15" t="s">
        <v>41</v>
      </c>
      <c r="G25" s="15" t="s">
        <v>42</v>
      </c>
      <c r="H25" s="15">
        <v>15</v>
      </c>
      <c r="I25" s="16">
        <f t="shared" si="2"/>
        <v>200</v>
      </c>
      <c r="J25" s="16">
        <v>80</v>
      </c>
      <c r="K25" s="16">
        <v>120</v>
      </c>
      <c r="L25" s="15"/>
      <c r="M25" s="23" t="s">
        <v>43</v>
      </c>
      <c r="N25" s="17">
        <v>43770</v>
      </c>
      <c r="O25" s="15">
        <v>3</v>
      </c>
    </row>
    <row r="26" spans="1:15" ht="31.2" x14ac:dyDescent="0.3">
      <c r="A26" s="15">
        <f t="shared" si="1"/>
        <v>16</v>
      </c>
      <c r="B26" s="15" t="s">
        <v>22</v>
      </c>
      <c r="C26" s="27" t="s">
        <v>49</v>
      </c>
      <c r="D26" s="15" t="s">
        <v>41</v>
      </c>
      <c r="E26" s="15" t="s">
        <v>25</v>
      </c>
      <c r="F26" s="15" t="s">
        <v>41</v>
      </c>
      <c r="G26" s="15" t="s">
        <v>42</v>
      </c>
      <c r="H26" s="15">
        <v>10</v>
      </c>
      <c r="I26" s="16">
        <f t="shared" si="2"/>
        <v>200</v>
      </c>
      <c r="J26" s="16">
        <v>60</v>
      </c>
      <c r="K26" s="16">
        <v>140</v>
      </c>
      <c r="L26" s="15"/>
      <c r="M26" s="23" t="s">
        <v>43</v>
      </c>
      <c r="N26" s="17">
        <v>44075</v>
      </c>
      <c r="O26" s="15">
        <v>2</v>
      </c>
    </row>
    <row r="27" spans="1:15" ht="31.2" x14ac:dyDescent="0.3">
      <c r="A27" s="15">
        <f t="shared" si="1"/>
        <v>17</v>
      </c>
      <c r="B27" s="15" t="s">
        <v>22</v>
      </c>
      <c r="C27" s="27" t="s">
        <v>50</v>
      </c>
      <c r="D27" s="15" t="s">
        <v>41</v>
      </c>
      <c r="E27" s="15" t="s">
        <v>25</v>
      </c>
      <c r="F27" s="15" t="s">
        <v>41</v>
      </c>
      <c r="G27" s="15" t="s">
        <v>42</v>
      </c>
      <c r="H27" s="15">
        <v>15</v>
      </c>
      <c r="I27" s="16">
        <f t="shared" si="2"/>
        <v>200</v>
      </c>
      <c r="J27" s="16">
        <v>80</v>
      </c>
      <c r="K27" s="16">
        <v>120</v>
      </c>
      <c r="L27" s="29"/>
      <c r="M27" s="23" t="s">
        <v>43</v>
      </c>
      <c r="N27" s="17">
        <v>44348</v>
      </c>
      <c r="O27" s="15">
        <v>3</v>
      </c>
    </row>
    <row r="28" spans="1:15" ht="31.2" x14ac:dyDescent="0.3">
      <c r="A28" s="15">
        <f t="shared" si="1"/>
        <v>18</v>
      </c>
      <c r="B28" s="22" t="s">
        <v>22</v>
      </c>
      <c r="C28" s="27" t="s">
        <v>51</v>
      </c>
      <c r="D28" s="15" t="s">
        <v>41</v>
      </c>
      <c r="E28" s="15" t="s">
        <v>25</v>
      </c>
      <c r="F28" s="15" t="s">
        <v>41</v>
      </c>
      <c r="G28" s="15" t="s">
        <v>42</v>
      </c>
      <c r="H28" s="15">
        <v>10</v>
      </c>
      <c r="I28" s="16">
        <f t="shared" si="2"/>
        <v>200</v>
      </c>
      <c r="J28" s="30">
        <v>60</v>
      </c>
      <c r="K28" s="16">
        <v>140</v>
      </c>
      <c r="L28" s="25"/>
      <c r="M28" s="23" t="s">
        <v>43</v>
      </c>
      <c r="N28" s="17">
        <v>44470</v>
      </c>
      <c r="O28" s="15">
        <v>2</v>
      </c>
    </row>
    <row r="29" spans="1:15" ht="31.2" x14ac:dyDescent="0.3">
      <c r="A29" s="15">
        <f t="shared" si="1"/>
        <v>19</v>
      </c>
      <c r="B29" s="15"/>
      <c r="C29" s="26" t="s">
        <v>34</v>
      </c>
      <c r="D29" s="15" t="s">
        <v>52</v>
      </c>
      <c r="E29" s="15" t="s">
        <v>25</v>
      </c>
      <c r="F29" s="15" t="s">
        <v>41</v>
      </c>
      <c r="G29" s="15" t="s">
        <v>42</v>
      </c>
      <c r="H29" s="15">
        <v>1500</v>
      </c>
      <c r="I29" s="16">
        <f t="shared" si="2"/>
        <v>1500</v>
      </c>
      <c r="J29" s="16">
        <v>500</v>
      </c>
      <c r="K29" s="16">
        <v>1000</v>
      </c>
      <c r="L29" s="29"/>
      <c r="M29" s="23" t="s">
        <v>35</v>
      </c>
      <c r="N29" s="17">
        <v>44531</v>
      </c>
      <c r="O29" s="15">
        <v>10</v>
      </c>
    </row>
    <row r="30" spans="1:15" s="13" customFormat="1" x14ac:dyDescent="0.3">
      <c r="A30" s="10">
        <v>3</v>
      </c>
      <c r="B30" s="19" t="s">
        <v>53</v>
      </c>
      <c r="C30" s="28"/>
      <c r="D30" s="28"/>
      <c r="E30" s="10"/>
      <c r="F30" s="10"/>
      <c r="G30" s="10"/>
      <c r="H30" s="10"/>
      <c r="I30" s="14">
        <f>SUM(I31:I33)</f>
        <v>210</v>
      </c>
      <c r="J30" s="14">
        <f>SUM(J31:J33)</f>
        <v>100</v>
      </c>
      <c r="K30" s="14">
        <f>SUM(K31:K33)</f>
        <v>110</v>
      </c>
      <c r="L30" s="10"/>
      <c r="M30" s="10"/>
      <c r="N30" s="20"/>
      <c r="O30" s="10">
        <f>SUM(O31:O33)</f>
        <v>10</v>
      </c>
    </row>
    <row r="31" spans="1:15" ht="31.2" x14ac:dyDescent="0.3">
      <c r="A31" s="15">
        <v>20</v>
      </c>
      <c r="B31" s="27" t="s">
        <v>22</v>
      </c>
      <c r="C31" s="27" t="s">
        <v>54</v>
      </c>
      <c r="D31" s="23" t="s">
        <v>55</v>
      </c>
      <c r="E31" s="15" t="s">
        <v>25</v>
      </c>
      <c r="F31" s="23" t="s">
        <v>56</v>
      </c>
      <c r="G31" s="23" t="s">
        <v>57</v>
      </c>
      <c r="H31" s="23">
        <v>120</v>
      </c>
      <c r="I31" s="16">
        <f>+J31+K31+L31*8</f>
        <v>90</v>
      </c>
      <c r="J31" s="30">
        <v>40</v>
      </c>
      <c r="K31" s="31">
        <v>50</v>
      </c>
      <c r="L31" s="32"/>
      <c r="M31" s="23" t="s">
        <v>58</v>
      </c>
      <c r="N31" s="33">
        <v>43952</v>
      </c>
      <c r="O31" s="32">
        <v>4</v>
      </c>
    </row>
    <row r="32" spans="1:15" ht="31.2" x14ac:dyDescent="0.3">
      <c r="A32" s="15">
        <f t="shared" si="1"/>
        <v>21</v>
      </c>
      <c r="B32" s="27" t="s">
        <v>22</v>
      </c>
      <c r="C32" s="27" t="s">
        <v>59</v>
      </c>
      <c r="D32" s="23" t="s">
        <v>55</v>
      </c>
      <c r="E32" s="15" t="s">
        <v>25</v>
      </c>
      <c r="F32" s="23" t="s">
        <v>56</v>
      </c>
      <c r="G32" s="23" t="s">
        <v>57</v>
      </c>
      <c r="H32" s="23">
        <v>70</v>
      </c>
      <c r="I32" s="16">
        <f>+J32+K32+L32*8</f>
        <v>60</v>
      </c>
      <c r="J32" s="30">
        <v>30</v>
      </c>
      <c r="K32" s="31">
        <v>30</v>
      </c>
      <c r="L32" s="32"/>
      <c r="M32" s="23" t="s">
        <v>58</v>
      </c>
      <c r="N32" s="33">
        <v>43952</v>
      </c>
      <c r="O32" s="32">
        <v>3</v>
      </c>
    </row>
    <row r="33" spans="1:18" ht="31.2" x14ac:dyDescent="0.3">
      <c r="A33" s="15">
        <f t="shared" si="1"/>
        <v>22</v>
      </c>
      <c r="B33" s="27" t="s">
        <v>22</v>
      </c>
      <c r="C33" s="27" t="s">
        <v>60</v>
      </c>
      <c r="D33" s="23" t="s">
        <v>55</v>
      </c>
      <c r="E33" s="15" t="s">
        <v>25</v>
      </c>
      <c r="F33" s="23" t="s">
        <v>56</v>
      </c>
      <c r="G33" s="23" t="s">
        <v>57</v>
      </c>
      <c r="H33" s="23">
        <v>70</v>
      </c>
      <c r="I33" s="16">
        <f>+J33+K33+L33*8</f>
        <v>60</v>
      </c>
      <c r="J33" s="30">
        <v>30</v>
      </c>
      <c r="K33" s="31">
        <v>30</v>
      </c>
      <c r="L33" s="32"/>
      <c r="M33" s="23" t="s">
        <v>58</v>
      </c>
      <c r="N33" s="33">
        <v>44317</v>
      </c>
      <c r="O33" s="32">
        <v>3</v>
      </c>
    </row>
    <row r="34" spans="1:18" s="13" customFormat="1" x14ac:dyDescent="0.3">
      <c r="A34" s="10">
        <v>3</v>
      </c>
      <c r="B34" s="19" t="s">
        <v>61</v>
      </c>
      <c r="C34" s="28"/>
      <c r="D34" s="28"/>
      <c r="E34" s="10"/>
      <c r="F34" s="10"/>
      <c r="G34" s="10"/>
      <c r="H34" s="10"/>
      <c r="I34" s="14">
        <f>SUM(I35:I37)</f>
        <v>290</v>
      </c>
      <c r="J34" s="14">
        <f>SUM(J35:J37)</f>
        <v>220</v>
      </c>
      <c r="K34" s="14">
        <f>SUM(K35:K37)</f>
        <v>70</v>
      </c>
      <c r="L34" s="10"/>
      <c r="M34" s="10"/>
      <c r="N34" s="20"/>
      <c r="O34" s="10">
        <f>SUM(O35:O37)</f>
        <v>6</v>
      </c>
    </row>
    <row r="35" spans="1:18" ht="31.2" x14ac:dyDescent="0.3">
      <c r="A35" s="15">
        <v>23</v>
      </c>
      <c r="B35" s="22" t="s">
        <v>22</v>
      </c>
      <c r="C35" s="22" t="s">
        <v>62</v>
      </c>
      <c r="D35" s="15" t="s">
        <v>63</v>
      </c>
      <c r="E35" s="15" t="s">
        <v>25</v>
      </c>
      <c r="F35" s="34" t="s">
        <v>64</v>
      </c>
      <c r="G35" s="15" t="s">
        <v>27</v>
      </c>
      <c r="H35" s="15">
        <v>8</v>
      </c>
      <c r="I35" s="16">
        <f>+J35+K35+L35*8</f>
        <v>120</v>
      </c>
      <c r="J35" s="16">
        <v>120</v>
      </c>
      <c r="K35" s="16"/>
      <c r="L35" s="15"/>
      <c r="M35" s="15" t="s">
        <v>65</v>
      </c>
      <c r="N35" s="17">
        <v>43586</v>
      </c>
      <c r="O35" s="15">
        <v>2</v>
      </c>
    </row>
    <row r="36" spans="1:18" ht="31.2" x14ac:dyDescent="0.3">
      <c r="A36" s="15">
        <f t="shared" si="1"/>
        <v>24</v>
      </c>
      <c r="B36" s="22" t="s">
        <v>22</v>
      </c>
      <c r="C36" s="22" t="s">
        <v>66</v>
      </c>
      <c r="D36" s="15" t="s">
        <v>63</v>
      </c>
      <c r="E36" s="15" t="s">
        <v>25</v>
      </c>
      <c r="F36" s="34" t="s">
        <v>64</v>
      </c>
      <c r="G36" s="15" t="s">
        <v>27</v>
      </c>
      <c r="H36" s="15">
        <v>3</v>
      </c>
      <c r="I36" s="16">
        <f>+J36+K36+L36*8</f>
        <v>70</v>
      </c>
      <c r="J36" s="16">
        <v>50</v>
      </c>
      <c r="K36" s="16">
        <v>20</v>
      </c>
      <c r="L36" s="15"/>
      <c r="M36" s="15" t="s">
        <v>65</v>
      </c>
      <c r="N36" s="17">
        <v>44317</v>
      </c>
      <c r="O36" s="15">
        <v>2</v>
      </c>
    </row>
    <row r="37" spans="1:18" ht="31.2" x14ac:dyDescent="0.3">
      <c r="A37" s="15">
        <f t="shared" si="1"/>
        <v>25</v>
      </c>
      <c r="B37" s="22" t="s">
        <v>22</v>
      </c>
      <c r="C37" s="22" t="s">
        <v>67</v>
      </c>
      <c r="D37" s="15" t="s">
        <v>63</v>
      </c>
      <c r="E37" s="15" t="s">
        <v>25</v>
      </c>
      <c r="F37" s="34" t="s">
        <v>64</v>
      </c>
      <c r="G37" s="15" t="s">
        <v>27</v>
      </c>
      <c r="H37" s="15">
        <v>8</v>
      </c>
      <c r="I37" s="16">
        <f>+J37+K37+L37*8</f>
        <v>100</v>
      </c>
      <c r="J37" s="16">
        <v>50</v>
      </c>
      <c r="K37" s="16">
        <v>50</v>
      </c>
      <c r="L37" s="15"/>
      <c r="M37" s="15" t="s">
        <v>65</v>
      </c>
      <c r="N37" s="17">
        <v>44317</v>
      </c>
      <c r="O37" s="15">
        <v>2</v>
      </c>
    </row>
    <row r="38" spans="1:18" s="13" customFormat="1" x14ac:dyDescent="0.3">
      <c r="A38" s="10">
        <v>7</v>
      </c>
      <c r="B38" s="19" t="s">
        <v>68</v>
      </c>
      <c r="C38" s="28"/>
      <c r="D38" s="28"/>
      <c r="E38" s="10"/>
      <c r="F38" s="10"/>
      <c r="G38" s="10"/>
      <c r="H38" s="10"/>
      <c r="I38" s="14">
        <f>SUM(I39:I45)</f>
        <v>114600</v>
      </c>
      <c r="J38" s="14">
        <f>SUM(J39:J45)</f>
        <v>14700</v>
      </c>
      <c r="K38" s="14">
        <f>SUM(K39:K45)</f>
        <v>99900</v>
      </c>
      <c r="L38" s="10"/>
      <c r="M38" s="10"/>
      <c r="N38" s="20"/>
      <c r="O38" s="10">
        <f>SUM(O39:O45)</f>
        <v>125</v>
      </c>
    </row>
    <row r="39" spans="1:18" ht="31.2" x14ac:dyDescent="0.3">
      <c r="A39" s="15">
        <v>26</v>
      </c>
      <c r="B39" s="15" t="s">
        <v>22</v>
      </c>
      <c r="C39" s="22" t="s">
        <v>69</v>
      </c>
      <c r="D39" s="15" t="s">
        <v>70</v>
      </c>
      <c r="E39" s="15" t="s">
        <v>25</v>
      </c>
      <c r="F39" s="15" t="s">
        <v>70</v>
      </c>
      <c r="G39" s="15" t="s">
        <v>71</v>
      </c>
      <c r="H39" s="15">
        <v>5</v>
      </c>
      <c r="I39" s="16">
        <f t="shared" ref="I39:I45" si="3">+J39+K39+L39*8</f>
        <v>200</v>
      </c>
      <c r="J39" s="30">
        <v>200</v>
      </c>
      <c r="K39" s="16"/>
      <c r="L39" s="25"/>
      <c r="M39" s="15" t="s">
        <v>72</v>
      </c>
      <c r="N39" s="17">
        <v>43556</v>
      </c>
      <c r="O39" s="15">
        <v>5</v>
      </c>
      <c r="R39" s="1">
        <f>23+27+26</f>
        <v>76</v>
      </c>
    </row>
    <row r="40" spans="1:18" ht="31.2" x14ac:dyDescent="0.3">
      <c r="A40" s="15">
        <f t="shared" si="1"/>
        <v>27</v>
      </c>
      <c r="B40" s="15" t="s">
        <v>22</v>
      </c>
      <c r="C40" s="22" t="s">
        <v>73</v>
      </c>
      <c r="D40" s="15" t="s">
        <v>70</v>
      </c>
      <c r="E40" s="15" t="s">
        <v>25</v>
      </c>
      <c r="F40" s="15" t="s">
        <v>70</v>
      </c>
      <c r="G40" s="15" t="s">
        <v>71</v>
      </c>
      <c r="H40" s="15">
        <v>10</v>
      </c>
      <c r="I40" s="16">
        <f t="shared" si="3"/>
        <v>1000</v>
      </c>
      <c r="J40" s="30">
        <v>200</v>
      </c>
      <c r="K40" s="16">
        <v>800</v>
      </c>
      <c r="L40" s="25"/>
      <c r="M40" s="15" t="s">
        <v>74</v>
      </c>
      <c r="N40" s="17">
        <v>43556</v>
      </c>
      <c r="O40" s="15">
        <v>10</v>
      </c>
    </row>
    <row r="41" spans="1:18" ht="31.2" x14ac:dyDescent="0.3">
      <c r="A41" s="15">
        <f t="shared" si="1"/>
        <v>28</v>
      </c>
      <c r="B41" s="15" t="s">
        <v>22</v>
      </c>
      <c r="C41" s="22" t="s">
        <v>75</v>
      </c>
      <c r="D41" s="15" t="s">
        <v>70</v>
      </c>
      <c r="E41" s="15" t="s">
        <v>25</v>
      </c>
      <c r="F41" s="15" t="s">
        <v>70</v>
      </c>
      <c r="G41" s="15" t="s">
        <v>71</v>
      </c>
      <c r="H41" s="15">
        <v>40</v>
      </c>
      <c r="I41" s="16">
        <f t="shared" si="3"/>
        <v>8200</v>
      </c>
      <c r="J41" s="30">
        <v>4100</v>
      </c>
      <c r="K41" s="16">
        <v>4100</v>
      </c>
      <c r="L41" s="25"/>
      <c r="M41" s="15" t="s">
        <v>72</v>
      </c>
      <c r="N41" s="17">
        <v>43922</v>
      </c>
      <c r="O41" s="15">
        <v>20</v>
      </c>
    </row>
    <row r="42" spans="1:18" ht="31.2" x14ac:dyDescent="0.3">
      <c r="A42" s="15">
        <f t="shared" si="1"/>
        <v>29</v>
      </c>
      <c r="B42" s="27"/>
      <c r="C42" s="26" t="s">
        <v>34</v>
      </c>
      <c r="D42" s="15" t="s">
        <v>76</v>
      </c>
      <c r="E42" s="15" t="s">
        <v>25</v>
      </c>
      <c r="F42" s="15" t="s">
        <v>70</v>
      </c>
      <c r="G42" s="15" t="s">
        <v>71</v>
      </c>
      <c r="H42" s="15">
        <v>800</v>
      </c>
      <c r="I42" s="16">
        <f t="shared" si="3"/>
        <v>22500</v>
      </c>
      <c r="J42" s="16">
        <v>2000</v>
      </c>
      <c r="K42" s="16">
        <v>20500</v>
      </c>
      <c r="L42" s="25"/>
      <c r="M42" s="23" t="s">
        <v>35</v>
      </c>
      <c r="N42" s="17">
        <v>44166</v>
      </c>
      <c r="O42" s="15">
        <v>30</v>
      </c>
    </row>
    <row r="43" spans="1:18" ht="31.2" x14ac:dyDescent="0.3">
      <c r="A43" s="15">
        <f t="shared" si="1"/>
        <v>30</v>
      </c>
      <c r="B43" s="27"/>
      <c r="C43" s="26" t="s">
        <v>34</v>
      </c>
      <c r="D43" s="15" t="s">
        <v>77</v>
      </c>
      <c r="E43" s="15" t="s">
        <v>25</v>
      </c>
      <c r="F43" s="15" t="s">
        <v>70</v>
      </c>
      <c r="G43" s="15" t="s">
        <v>71</v>
      </c>
      <c r="H43" s="15">
        <v>500</v>
      </c>
      <c r="I43" s="16">
        <f t="shared" si="3"/>
        <v>28500</v>
      </c>
      <c r="J43" s="16">
        <v>3000</v>
      </c>
      <c r="K43" s="16">
        <v>25500</v>
      </c>
      <c r="L43" s="25"/>
      <c r="M43" s="23" t="s">
        <v>35</v>
      </c>
      <c r="N43" s="17">
        <v>44166</v>
      </c>
      <c r="O43" s="15">
        <v>20</v>
      </c>
    </row>
    <row r="44" spans="1:18" ht="31.2" x14ac:dyDescent="0.3">
      <c r="A44" s="15">
        <f t="shared" si="1"/>
        <v>31</v>
      </c>
      <c r="B44" s="15"/>
      <c r="C44" s="26" t="s">
        <v>34</v>
      </c>
      <c r="D44" s="15" t="s">
        <v>76</v>
      </c>
      <c r="E44" s="15" t="s">
        <v>25</v>
      </c>
      <c r="F44" s="15" t="s">
        <v>70</v>
      </c>
      <c r="G44" s="15" t="s">
        <v>71</v>
      </c>
      <c r="H44" s="15">
        <v>800</v>
      </c>
      <c r="I44" s="16">
        <f t="shared" si="3"/>
        <v>23600</v>
      </c>
      <c r="J44" s="16">
        <v>2100</v>
      </c>
      <c r="K44" s="16">
        <v>21500</v>
      </c>
      <c r="L44" s="25"/>
      <c r="M44" s="23" t="s">
        <v>35</v>
      </c>
      <c r="N44" s="17">
        <v>44531</v>
      </c>
      <c r="O44" s="15">
        <v>15</v>
      </c>
    </row>
    <row r="45" spans="1:18" ht="31.2" x14ac:dyDescent="0.3">
      <c r="A45" s="15">
        <f t="shared" si="1"/>
        <v>32</v>
      </c>
      <c r="B45" s="15"/>
      <c r="C45" s="26" t="s">
        <v>34</v>
      </c>
      <c r="D45" s="15" t="s">
        <v>77</v>
      </c>
      <c r="E45" s="15" t="s">
        <v>25</v>
      </c>
      <c r="F45" s="15" t="s">
        <v>70</v>
      </c>
      <c r="G45" s="15" t="s">
        <v>71</v>
      </c>
      <c r="H45" s="15">
        <v>500</v>
      </c>
      <c r="I45" s="16">
        <f t="shared" si="3"/>
        <v>30600</v>
      </c>
      <c r="J45" s="16">
        <v>3100</v>
      </c>
      <c r="K45" s="16">
        <v>27500</v>
      </c>
      <c r="L45" s="25"/>
      <c r="M45" s="23" t="s">
        <v>35</v>
      </c>
      <c r="N45" s="17">
        <v>44531</v>
      </c>
      <c r="O45" s="15">
        <v>25</v>
      </c>
    </row>
    <row r="46" spans="1:18" s="13" customFormat="1" x14ac:dyDescent="0.3">
      <c r="A46" s="10">
        <v>1</v>
      </c>
      <c r="B46" s="19" t="s">
        <v>78</v>
      </c>
      <c r="C46" s="28"/>
      <c r="D46" s="28"/>
      <c r="E46" s="10"/>
      <c r="F46" s="10"/>
      <c r="G46" s="10"/>
      <c r="H46" s="10"/>
      <c r="I46" s="14">
        <f>SUM(I47)</f>
        <v>200</v>
      </c>
      <c r="J46" s="14">
        <f>SUM(J47)</f>
        <v>100</v>
      </c>
      <c r="K46" s="14">
        <f>SUM(K47)</f>
        <v>100</v>
      </c>
      <c r="L46" s="10"/>
      <c r="M46" s="10"/>
      <c r="N46" s="20"/>
      <c r="O46" s="10">
        <f>SUM(O47)</f>
        <v>3</v>
      </c>
    </row>
    <row r="47" spans="1:18" ht="31.2" x14ac:dyDescent="0.3">
      <c r="A47" s="15">
        <v>33</v>
      </c>
      <c r="B47" s="15" t="s">
        <v>22</v>
      </c>
      <c r="C47" s="22" t="s">
        <v>79</v>
      </c>
      <c r="D47" s="15" t="s">
        <v>80</v>
      </c>
      <c r="E47" s="15" t="s">
        <v>25</v>
      </c>
      <c r="F47" s="15" t="s">
        <v>81</v>
      </c>
      <c r="G47" s="15" t="s">
        <v>42</v>
      </c>
      <c r="H47" s="15">
        <v>500</v>
      </c>
      <c r="I47" s="16">
        <f>+J47+K47+L47*8</f>
        <v>200</v>
      </c>
      <c r="J47" s="16">
        <v>100</v>
      </c>
      <c r="K47" s="16">
        <v>100</v>
      </c>
      <c r="L47" s="15"/>
      <c r="M47" s="15" t="s">
        <v>82</v>
      </c>
      <c r="N47" s="17">
        <v>43709</v>
      </c>
      <c r="O47" s="15">
        <v>3</v>
      </c>
    </row>
    <row r="48" spans="1:18" s="13" customFormat="1" x14ac:dyDescent="0.3">
      <c r="A48" s="10">
        <v>2</v>
      </c>
      <c r="B48" s="19" t="s">
        <v>83</v>
      </c>
      <c r="C48" s="28"/>
      <c r="D48" s="28"/>
      <c r="E48" s="10"/>
      <c r="F48" s="10"/>
      <c r="G48" s="10"/>
      <c r="H48" s="10"/>
      <c r="I48" s="14">
        <f>SUM(I49:I50)</f>
        <v>1300</v>
      </c>
      <c r="J48" s="14">
        <f>SUM(J49:J50)</f>
        <v>550</v>
      </c>
      <c r="K48" s="14">
        <f>SUM(K49:K50)</f>
        <v>750</v>
      </c>
      <c r="L48" s="10"/>
      <c r="M48" s="10"/>
      <c r="N48" s="20"/>
      <c r="O48" s="10">
        <f>SUM(O49:O50)</f>
        <v>11</v>
      </c>
    </row>
    <row r="49" spans="1:18" ht="31.2" x14ac:dyDescent="0.3">
      <c r="A49" s="15">
        <v>34</v>
      </c>
      <c r="B49" s="15" t="s">
        <v>22</v>
      </c>
      <c r="C49" s="22" t="s">
        <v>84</v>
      </c>
      <c r="D49" s="15" t="s">
        <v>85</v>
      </c>
      <c r="E49" s="15" t="s">
        <v>25</v>
      </c>
      <c r="F49" s="24" t="s">
        <v>86</v>
      </c>
      <c r="G49" s="15" t="s">
        <v>87</v>
      </c>
      <c r="H49" s="15">
        <v>500</v>
      </c>
      <c r="I49" s="16">
        <f>+J49+K49+L49*8</f>
        <v>1000</v>
      </c>
      <c r="J49" s="16">
        <v>500</v>
      </c>
      <c r="K49" s="16">
        <v>500</v>
      </c>
      <c r="L49" s="15"/>
      <c r="M49" s="15" t="s">
        <v>82</v>
      </c>
      <c r="N49" s="17">
        <v>43709</v>
      </c>
      <c r="O49" s="15">
        <v>7</v>
      </c>
    </row>
    <row r="50" spans="1:18" ht="31.2" x14ac:dyDescent="0.3">
      <c r="A50" s="15">
        <f t="shared" si="1"/>
        <v>35</v>
      </c>
      <c r="B50" s="15" t="s">
        <v>22</v>
      </c>
      <c r="C50" s="22" t="s">
        <v>88</v>
      </c>
      <c r="D50" s="15" t="s">
        <v>85</v>
      </c>
      <c r="E50" s="15" t="s">
        <v>25</v>
      </c>
      <c r="F50" s="24" t="s">
        <v>86</v>
      </c>
      <c r="G50" s="15" t="s">
        <v>87</v>
      </c>
      <c r="H50" s="15">
        <v>300</v>
      </c>
      <c r="I50" s="16">
        <f>+J50+K50+L50*8</f>
        <v>300</v>
      </c>
      <c r="J50" s="16">
        <v>50</v>
      </c>
      <c r="K50" s="16">
        <v>250</v>
      </c>
      <c r="L50" s="15"/>
      <c r="M50" s="23" t="s">
        <v>28</v>
      </c>
      <c r="N50" s="17">
        <v>44075</v>
      </c>
      <c r="O50" s="15">
        <v>4</v>
      </c>
    </row>
    <row r="51" spans="1:18" s="13" customFormat="1" x14ac:dyDescent="0.3">
      <c r="A51" s="10">
        <v>7</v>
      </c>
      <c r="B51" s="19" t="s">
        <v>89</v>
      </c>
      <c r="C51" s="28"/>
      <c r="D51" s="28"/>
      <c r="E51" s="10"/>
      <c r="F51" s="10"/>
      <c r="G51" s="10"/>
      <c r="H51" s="10"/>
      <c r="I51" s="14">
        <f>SUM(I52:I58)</f>
        <v>144760</v>
      </c>
      <c r="J51" s="14">
        <f>SUM(J52:J58)</f>
        <v>47300</v>
      </c>
      <c r="K51" s="14">
        <f>SUM(K52:K58)</f>
        <v>97460</v>
      </c>
      <c r="L51" s="10"/>
      <c r="M51" s="10"/>
      <c r="N51" s="20"/>
      <c r="O51" s="18">
        <f>SUM(O52:O58)</f>
        <v>270</v>
      </c>
    </row>
    <row r="52" spans="1:18" ht="78" x14ac:dyDescent="0.3">
      <c r="A52" s="15">
        <v>36</v>
      </c>
      <c r="B52" s="15" t="s">
        <v>22</v>
      </c>
      <c r="C52" s="22" t="s">
        <v>90</v>
      </c>
      <c r="D52" s="15" t="s">
        <v>91</v>
      </c>
      <c r="E52" s="15" t="s">
        <v>25</v>
      </c>
      <c r="F52" s="15" t="s">
        <v>92</v>
      </c>
      <c r="G52" s="15" t="s">
        <v>27</v>
      </c>
      <c r="H52" s="15">
        <v>2</v>
      </c>
      <c r="I52" s="16">
        <f t="shared" ref="I52:I58" si="4">+J52+K52+L52*8</f>
        <v>9800</v>
      </c>
      <c r="J52" s="16">
        <v>1600</v>
      </c>
      <c r="K52" s="16">
        <v>8200</v>
      </c>
      <c r="L52" s="15"/>
      <c r="M52" s="15" t="s">
        <v>72</v>
      </c>
      <c r="N52" s="17">
        <v>43709</v>
      </c>
      <c r="O52" s="15">
        <v>8</v>
      </c>
    </row>
    <row r="53" spans="1:18" ht="31.2" x14ac:dyDescent="0.3">
      <c r="A53" s="15">
        <f t="shared" si="1"/>
        <v>37</v>
      </c>
      <c r="B53" s="27"/>
      <c r="C53" s="22" t="s">
        <v>93</v>
      </c>
      <c r="D53" s="15" t="s">
        <v>94</v>
      </c>
      <c r="E53" s="15" t="s">
        <v>25</v>
      </c>
      <c r="F53" s="15" t="s">
        <v>92</v>
      </c>
      <c r="G53" s="15" t="s">
        <v>27</v>
      </c>
      <c r="H53" s="15">
        <v>2.5</v>
      </c>
      <c r="I53" s="16">
        <f t="shared" si="4"/>
        <v>700</v>
      </c>
      <c r="J53" s="16">
        <v>100</v>
      </c>
      <c r="K53" s="16">
        <v>600</v>
      </c>
      <c r="L53" s="15"/>
      <c r="M53" s="23" t="s">
        <v>37</v>
      </c>
      <c r="N53" s="17">
        <v>43709</v>
      </c>
      <c r="O53" s="15">
        <v>50</v>
      </c>
    </row>
    <row r="54" spans="1:18" ht="31.2" x14ac:dyDescent="0.3">
      <c r="A54" s="15">
        <f t="shared" si="1"/>
        <v>38</v>
      </c>
      <c r="B54" s="27" t="s">
        <v>22</v>
      </c>
      <c r="C54" s="22" t="s">
        <v>95</v>
      </c>
      <c r="D54" s="15" t="s">
        <v>91</v>
      </c>
      <c r="E54" s="15" t="s">
        <v>25</v>
      </c>
      <c r="F54" s="15" t="s">
        <v>92</v>
      </c>
      <c r="G54" s="15" t="s">
        <v>27</v>
      </c>
      <c r="H54" s="15">
        <v>1</v>
      </c>
      <c r="I54" s="16">
        <f t="shared" si="4"/>
        <v>5860</v>
      </c>
      <c r="J54" s="16">
        <v>1000</v>
      </c>
      <c r="K54" s="16">
        <v>4860</v>
      </c>
      <c r="L54" s="15"/>
      <c r="M54" s="23" t="s">
        <v>28</v>
      </c>
      <c r="N54" s="17">
        <v>43709</v>
      </c>
      <c r="O54" s="15">
        <v>4</v>
      </c>
    </row>
    <row r="55" spans="1:18" ht="31.2" x14ac:dyDescent="0.3">
      <c r="A55" s="15">
        <f t="shared" si="1"/>
        <v>39</v>
      </c>
      <c r="B55" s="15" t="s">
        <v>22</v>
      </c>
      <c r="C55" s="22" t="s">
        <v>96</v>
      </c>
      <c r="D55" s="15" t="s">
        <v>91</v>
      </c>
      <c r="E55" s="15" t="s">
        <v>25</v>
      </c>
      <c r="F55" s="15" t="s">
        <v>92</v>
      </c>
      <c r="G55" s="15" t="s">
        <v>27</v>
      </c>
      <c r="H55" s="15">
        <v>2</v>
      </c>
      <c r="I55" s="16">
        <f t="shared" si="4"/>
        <v>9800</v>
      </c>
      <c r="J55" s="16">
        <v>1600</v>
      </c>
      <c r="K55" s="16">
        <v>8200</v>
      </c>
      <c r="L55" s="15"/>
      <c r="M55" s="15" t="s">
        <v>72</v>
      </c>
      <c r="N55" s="17">
        <v>44075</v>
      </c>
      <c r="O55" s="15">
        <v>8</v>
      </c>
    </row>
    <row r="56" spans="1:18" ht="31.2" x14ac:dyDescent="0.3">
      <c r="A56" s="15">
        <f t="shared" si="1"/>
        <v>40</v>
      </c>
      <c r="B56" s="27"/>
      <c r="C56" s="26" t="s">
        <v>34</v>
      </c>
      <c r="D56" s="15" t="s">
        <v>91</v>
      </c>
      <c r="E56" s="15" t="s">
        <v>25</v>
      </c>
      <c r="F56" s="15" t="s">
        <v>92</v>
      </c>
      <c r="G56" s="15" t="s">
        <v>27</v>
      </c>
      <c r="H56" s="15">
        <v>10</v>
      </c>
      <c r="I56" s="16">
        <f t="shared" si="4"/>
        <v>40000</v>
      </c>
      <c r="J56" s="16">
        <v>15000</v>
      </c>
      <c r="K56" s="16">
        <v>25000</v>
      </c>
      <c r="L56" s="25"/>
      <c r="M56" s="23" t="s">
        <v>35</v>
      </c>
      <c r="N56" s="17">
        <v>44166</v>
      </c>
      <c r="O56" s="15">
        <v>80</v>
      </c>
    </row>
    <row r="57" spans="1:18" ht="31.2" x14ac:dyDescent="0.3">
      <c r="A57" s="15">
        <f t="shared" si="1"/>
        <v>41</v>
      </c>
      <c r="B57" s="15" t="s">
        <v>22</v>
      </c>
      <c r="C57" s="22" t="s">
        <v>97</v>
      </c>
      <c r="D57" s="15" t="s">
        <v>91</v>
      </c>
      <c r="E57" s="15" t="s">
        <v>25</v>
      </c>
      <c r="F57" s="15" t="s">
        <v>92</v>
      </c>
      <c r="G57" s="15" t="s">
        <v>27</v>
      </c>
      <c r="H57" s="15">
        <v>9</v>
      </c>
      <c r="I57" s="16">
        <f t="shared" si="4"/>
        <v>36600</v>
      </c>
      <c r="J57" s="16">
        <v>12000</v>
      </c>
      <c r="K57" s="16">
        <v>24600</v>
      </c>
      <c r="L57" s="15"/>
      <c r="M57" s="23" t="s">
        <v>28</v>
      </c>
      <c r="N57" s="17">
        <v>44440</v>
      </c>
      <c r="O57" s="15">
        <v>40</v>
      </c>
    </row>
    <row r="58" spans="1:18" ht="31.2" x14ac:dyDescent="0.3">
      <c r="A58" s="15">
        <f t="shared" si="1"/>
        <v>42</v>
      </c>
      <c r="B58" s="15"/>
      <c r="C58" s="26" t="s">
        <v>34</v>
      </c>
      <c r="D58" s="15" t="s">
        <v>91</v>
      </c>
      <c r="E58" s="15" t="s">
        <v>25</v>
      </c>
      <c r="F58" s="15" t="s">
        <v>92</v>
      </c>
      <c r="G58" s="15" t="s">
        <v>27</v>
      </c>
      <c r="H58" s="15">
        <v>10</v>
      </c>
      <c r="I58" s="16">
        <f t="shared" si="4"/>
        <v>42000</v>
      </c>
      <c r="J58" s="16">
        <v>16000</v>
      </c>
      <c r="K58" s="16">
        <v>26000</v>
      </c>
      <c r="L58" s="25"/>
      <c r="M58" s="23" t="s">
        <v>35</v>
      </c>
      <c r="N58" s="17">
        <v>44531</v>
      </c>
      <c r="O58" s="15">
        <v>80</v>
      </c>
    </row>
    <row r="59" spans="1:18" s="13" customFormat="1" x14ac:dyDescent="0.3">
      <c r="A59" s="10">
        <v>3</v>
      </c>
      <c r="B59" s="19" t="s">
        <v>98</v>
      </c>
      <c r="C59" s="28"/>
      <c r="D59" s="28"/>
      <c r="E59" s="10"/>
      <c r="F59" s="10"/>
      <c r="G59" s="10"/>
      <c r="H59" s="10"/>
      <c r="I59" s="14">
        <f>SUM(I60:I62)</f>
        <v>106862</v>
      </c>
      <c r="J59" s="14">
        <f>SUM(J60:J62)</f>
        <v>106862</v>
      </c>
      <c r="K59" s="14">
        <f>SUM(K60:K62)</f>
        <v>0</v>
      </c>
      <c r="L59" s="10"/>
      <c r="M59" s="10"/>
      <c r="N59" s="20"/>
      <c r="O59" s="10">
        <f>SUM(O60:O62)</f>
        <v>114</v>
      </c>
    </row>
    <row r="60" spans="1:18" s="13" customFormat="1" ht="31.2" x14ac:dyDescent="0.3">
      <c r="A60" s="15">
        <v>43</v>
      </c>
      <c r="B60" s="27" t="s">
        <v>22</v>
      </c>
      <c r="C60" s="22" t="s">
        <v>93</v>
      </c>
      <c r="D60" s="23" t="s">
        <v>99</v>
      </c>
      <c r="E60" s="15" t="s">
        <v>25</v>
      </c>
      <c r="F60" s="24" t="s">
        <v>100</v>
      </c>
      <c r="G60" s="15" t="s">
        <v>27</v>
      </c>
      <c r="H60" s="15">
        <v>24</v>
      </c>
      <c r="I60" s="16">
        <f>+J60+K60+L60*8</f>
        <v>105300</v>
      </c>
      <c r="J60" s="16">
        <v>105300</v>
      </c>
      <c r="K60" s="16"/>
      <c r="L60" s="15"/>
      <c r="M60" s="23" t="s">
        <v>37</v>
      </c>
      <c r="N60" s="17">
        <v>43709</v>
      </c>
      <c r="O60" s="15">
        <v>80</v>
      </c>
      <c r="P60" s="1"/>
      <c r="Q60" s="1"/>
      <c r="R60" s="1"/>
    </row>
    <row r="61" spans="1:18" ht="31.2" x14ac:dyDescent="0.3">
      <c r="A61" s="15">
        <f t="shared" si="1"/>
        <v>44</v>
      </c>
      <c r="B61" s="15" t="s">
        <v>22</v>
      </c>
      <c r="C61" s="22" t="s">
        <v>101</v>
      </c>
      <c r="D61" s="23" t="s">
        <v>99</v>
      </c>
      <c r="E61" s="15" t="s">
        <v>25</v>
      </c>
      <c r="F61" s="24" t="s">
        <v>100</v>
      </c>
      <c r="G61" s="23" t="s">
        <v>27</v>
      </c>
      <c r="H61" s="15">
        <v>100</v>
      </c>
      <c r="I61" s="16">
        <f>+J61+K61+L61*8</f>
        <v>1500</v>
      </c>
      <c r="J61" s="16">
        <v>1500</v>
      </c>
      <c r="K61" s="16"/>
      <c r="L61" s="15"/>
      <c r="M61" s="15" t="s">
        <v>65</v>
      </c>
      <c r="N61" s="17">
        <v>44440</v>
      </c>
      <c r="O61" s="15">
        <v>30</v>
      </c>
    </row>
    <row r="62" spans="1:18" ht="31.2" x14ac:dyDescent="0.3">
      <c r="A62" s="15">
        <f t="shared" si="1"/>
        <v>45</v>
      </c>
      <c r="B62" s="27" t="s">
        <v>22</v>
      </c>
      <c r="C62" s="22" t="s">
        <v>102</v>
      </c>
      <c r="D62" s="15" t="s">
        <v>103</v>
      </c>
      <c r="E62" s="15" t="s">
        <v>25</v>
      </c>
      <c r="F62" s="15" t="s">
        <v>100</v>
      </c>
      <c r="G62" s="23" t="s">
        <v>27</v>
      </c>
      <c r="H62" s="15">
        <v>7</v>
      </c>
      <c r="I62" s="16">
        <f>+J62+K62+L62*8</f>
        <v>62</v>
      </c>
      <c r="J62" s="16">
        <v>62</v>
      </c>
      <c r="K62" s="16"/>
      <c r="L62" s="15"/>
      <c r="M62" s="15" t="s">
        <v>104</v>
      </c>
      <c r="N62" s="17">
        <v>44440</v>
      </c>
      <c r="O62" s="15">
        <v>4</v>
      </c>
    </row>
    <row r="63" spans="1:18" s="13" customFormat="1" x14ac:dyDescent="0.3">
      <c r="A63" s="10">
        <v>1</v>
      </c>
      <c r="B63" s="19" t="s">
        <v>105</v>
      </c>
      <c r="C63" s="28"/>
      <c r="D63" s="28"/>
      <c r="E63" s="10"/>
      <c r="F63" s="10"/>
      <c r="G63" s="10"/>
      <c r="H63" s="10"/>
      <c r="I63" s="14">
        <f>SUM(I64)</f>
        <v>300</v>
      </c>
      <c r="J63" s="14">
        <f>SUM(J64)</f>
        <v>100</v>
      </c>
      <c r="K63" s="14">
        <f>SUM(K64)</f>
        <v>200</v>
      </c>
      <c r="L63" s="10"/>
      <c r="M63" s="10"/>
      <c r="N63" s="20"/>
      <c r="O63" s="10">
        <f>SUM(O64)</f>
        <v>20</v>
      </c>
    </row>
    <row r="64" spans="1:18" ht="46.8" x14ac:dyDescent="0.3">
      <c r="A64" s="15">
        <v>46</v>
      </c>
      <c r="B64" s="15"/>
      <c r="C64" s="22" t="s">
        <v>106</v>
      </c>
      <c r="D64" s="15" t="s">
        <v>107</v>
      </c>
      <c r="E64" s="15" t="s">
        <v>25</v>
      </c>
      <c r="F64" s="15" t="s">
        <v>108</v>
      </c>
      <c r="G64" s="15" t="s">
        <v>87</v>
      </c>
      <c r="H64" s="15">
        <v>5000</v>
      </c>
      <c r="I64" s="16">
        <v>300</v>
      </c>
      <c r="J64" s="16">
        <v>100</v>
      </c>
      <c r="K64" s="16">
        <v>200</v>
      </c>
      <c r="L64" s="15"/>
      <c r="M64" s="23" t="s">
        <v>35</v>
      </c>
      <c r="N64" s="17">
        <v>44166</v>
      </c>
      <c r="O64" s="15">
        <v>20</v>
      </c>
    </row>
    <row r="65" spans="1:15" s="13" customFormat="1" x14ac:dyDescent="0.3">
      <c r="A65" s="10">
        <v>2</v>
      </c>
      <c r="B65" s="19" t="s">
        <v>109</v>
      </c>
      <c r="C65" s="28"/>
      <c r="D65" s="28"/>
      <c r="E65" s="10"/>
      <c r="F65" s="10"/>
      <c r="G65" s="10"/>
      <c r="H65" s="10"/>
      <c r="I65" s="14">
        <f>SUM(I66:I67)</f>
        <v>1154000</v>
      </c>
      <c r="J65" s="14">
        <f>SUM(J66:J67)</f>
        <v>201500</v>
      </c>
      <c r="K65" s="14">
        <f>SUM(K66:K67)</f>
        <v>952500</v>
      </c>
      <c r="L65" s="10"/>
      <c r="M65" s="10"/>
      <c r="N65" s="20"/>
      <c r="O65" s="10">
        <f>SUM(O66:O67)</f>
        <v>1150</v>
      </c>
    </row>
    <row r="66" spans="1:15" ht="31.2" x14ac:dyDescent="0.3">
      <c r="A66" s="15">
        <v>47</v>
      </c>
      <c r="B66" s="15" t="s">
        <v>22</v>
      </c>
      <c r="C66" s="22" t="s">
        <v>110</v>
      </c>
      <c r="D66" s="15" t="s">
        <v>111</v>
      </c>
      <c r="E66" s="15" t="s">
        <v>25</v>
      </c>
      <c r="F66" s="15" t="s">
        <v>112</v>
      </c>
      <c r="G66" s="15" t="s">
        <v>87</v>
      </c>
      <c r="H66" s="15">
        <v>20000</v>
      </c>
      <c r="I66" s="16">
        <f>+J66+K66</f>
        <v>154000</v>
      </c>
      <c r="J66" s="16">
        <v>1500</v>
      </c>
      <c r="K66" s="16">
        <v>152500</v>
      </c>
      <c r="L66" s="15"/>
      <c r="M66" s="23" t="s">
        <v>28</v>
      </c>
      <c r="N66" s="17">
        <v>43709</v>
      </c>
      <c r="O66" s="15">
        <v>150</v>
      </c>
    </row>
    <row r="67" spans="1:15" ht="31.2" x14ac:dyDescent="0.3">
      <c r="A67" s="15">
        <f t="shared" si="1"/>
        <v>48</v>
      </c>
      <c r="B67" s="15"/>
      <c r="C67" s="26" t="s">
        <v>34</v>
      </c>
      <c r="D67" s="15" t="s">
        <v>111</v>
      </c>
      <c r="E67" s="15" t="s">
        <v>25</v>
      </c>
      <c r="F67" s="15" t="s">
        <v>112</v>
      </c>
      <c r="G67" s="15" t="s">
        <v>113</v>
      </c>
      <c r="H67" s="15">
        <v>1500</v>
      </c>
      <c r="I67" s="16">
        <f>+J67+K67</f>
        <v>1000000</v>
      </c>
      <c r="J67" s="16">
        <v>200000</v>
      </c>
      <c r="K67" s="16">
        <v>800000</v>
      </c>
      <c r="L67" s="15"/>
      <c r="M67" s="23" t="s">
        <v>35</v>
      </c>
      <c r="N67" s="17">
        <v>44531</v>
      </c>
      <c r="O67" s="15">
        <v>1000</v>
      </c>
    </row>
    <row r="68" spans="1:15" s="13" customFormat="1" x14ac:dyDescent="0.3">
      <c r="A68" s="10">
        <v>3</v>
      </c>
      <c r="B68" s="19" t="s">
        <v>114</v>
      </c>
      <c r="C68" s="28"/>
      <c r="D68" s="28"/>
      <c r="E68" s="10"/>
      <c r="F68" s="10"/>
      <c r="G68" s="10"/>
      <c r="H68" s="10"/>
      <c r="I68" s="14">
        <f>SUM(I69:I71)</f>
        <v>690</v>
      </c>
      <c r="J68" s="14">
        <f>SUM(J69:J71)</f>
        <v>490</v>
      </c>
      <c r="K68" s="14">
        <f>SUM(K69:K71)</f>
        <v>200</v>
      </c>
      <c r="L68" s="10"/>
      <c r="M68" s="10"/>
      <c r="N68" s="20"/>
      <c r="O68" s="10">
        <f>SUM(O69:O71)</f>
        <v>44</v>
      </c>
    </row>
    <row r="69" spans="1:15" ht="31.2" x14ac:dyDescent="0.3">
      <c r="A69" s="15">
        <v>49</v>
      </c>
      <c r="B69" s="27"/>
      <c r="C69" s="35" t="s">
        <v>34</v>
      </c>
      <c r="D69" s="15" t="s">
        <v>115</v>
      </c>
      <c r="E69" s="15" t="s">
        <v>25</v>
      </c>
      <c r="F69" s="15" t="s">
        <v>116</v>
      </c>
      <c r="G69" s="23" t="s">
        <v>27</v>
      </c>
      <c r="H69" s="23">
        <v>200</v>
      </c>
      <c r="I69" s="16">
        <f>+J69+K69+L69*8</f>
        <v>300</v>
      </c>
      <c r="J69" s="16">
        <v>200</v>
      </c>
      <c r="K69" s="16">
        <v>100</v>
      </c>
      <c r="L69" s="25"/>
      <c r="M69" s="23" t="s">
        <v>35</v>
      </c>
      <c r="N69" s="17">
        <v>44166</v>
      </c>
      <c r="O69" s="15">
        <v>20</v>
      </c>
    </row>
    <row r="70" spans="1:15" ht="31.2" x14ac:dyDescent="0.3">
      <c r="A70" s="15">
        <f t="shared" si="1"/>
        <v>50</v>
      </c>
      <c r="B70" s="27" t="s">
        <v>22</v>
      </c>
      <c r="C70" s="36" t="s">
        <v>102</v>
      </c>
      <c r="D70" s="15" t="s">
        <v>117</v>
      </c>
      <c r="E70" s="15" t="s">
        <v>25</v>
      </c>
      <c r="F70" s="15" t="s">
        <v>116</v>
      </c>
      <c r="G70" s="23" t="s">
        <v>27</v>
      </c>
      <c r="H70" s="15">
        <v>20</v>
      </c>
      <c r="I70" s="16">
        <f>+J70+K70+L70*8</f>
        <v>90</v>
      </c>
      <c r="J70" s="16">
        <v>90</v>
      </c>
      <c r="K70" s="16"/>
      <c r="L70" s="15"/>
      <c r="M70" s="15" t="s">
        <v>104</v>
      </c>
      <c r="N70" s="17">
        <v>44440</v>
      </c>
      <c r="O70" s="15">
        <v>4</v>
      </c>
    </row>
    <row r="71" spans="1:15" ht="31.2" x14ac:dyDescent="0.3">
      <c r="A71" s="15">
        <f t="shared" si="1"/>
        <v>51</v>
      </c>
      <c r="B71" s="15"/>
      <c r="C71" s="35" t="s">
        <v>34</v>
      </c>
      <c r="D71" s="15" t="s">
        <v>115</v>
      </c>
      <c r="E71" s="15" t="s">
        <v>25</v>
      </c>
      <c r="F71" s="15" t="s">
        <v>116</v>
      </c>
      <c r="G71" s="23" t="s">
        <v>27</v>
      </c>
      <c r="H71" s="23">
        <v>100</v>
      </c>
      <c r="I71" s="16">
        <f>+J71+K71+L71*8</f>
        <v>300</v>
      </c>
      <c r="J71" s="16">
        <v>200</v>
      </c>
      <c r="K71" s="16">
        <v>100</v>
      </c>
      <c r="L71" s="25"/>
      <c r="M71" s="23" t="s">
        <v>35</v>
      </c>
      <c r="N71" s="17">
        <v>44531</v>
      </c>
      <c r="O71" s="15">
        <v>20</v>
      </c>
    </row>
    <row r="72" spans="1:15" s="13" customFormat="1" x14ac:dyDescent="0.3">
      <c r="A72" s="10">
        <v>6</v>
      </c>
      <c r="B72" s="19" t="s">
        <v>118</v>
      </c>
      <c r="C72" s="28"/>
      <c r="D72" s="28"/>
      <c r="E72" s="10"/>
      <c r="F72" s="10"/>
      <c r="G72" s="10"/>
      <c r="H72" s="10"/>
      <c r="I72" s="14">
        <f>SUM(I73:I78)</f>
        <v>600.79999999999995</v>
      </c>
      <c r="J72" s="14">
        <f>SUM(J73:J78)</f>
        <v>467.8</v>
      </c>
      <c r="K72" s="14">
        <f>SUM(K73:K78)</f>
        <v>133</v>
      </c>
      <c r="L72" s="10"/>
      <c r="M72" s="10"/>
      <c r="N72" s="20"/>
      <c r="O72" s="10">
        <f>SUM(O73:O78)</f>
        <v>23</v>
      </c>
    </row>
    <row r="73" spans="1:15" ht="31.2" x14ac:dyDescent="0.3">
      <c r="A73" s="15">
        <v>52</v>
      </c>
      <c r="B73" s="15"/>
      <c r="C73" s="22" t="s">
        <v>119</v>
      </c>
      <c r="D73" s="37" t="s">
        <v>120</v>
      </c>
      <c r="E73" s="15" t="s">
        <v>25</v>
      </c>
      <c r="F73" s="15" t="s">
        <v>121</v>
      </c>
      <c r="G73" s="15" t="s">
        <v>122</v>
      </c>
      <c r="H73" s="15">
        <v>10</v>
      </c>
      <c r="I73" s="16">
        <v>45</v>
      </c>
      <c r="J73" s="16">
        <v>45</v>
      </c>
      <c r="K73" s="16"/>
      <c r="L73" s="15"/>
      <c r="M73" s="15" t="s">
        <v>104</v>
      </c>
      <c r="N73" s="17">
        <v>43800</v>
      </c>
      <c r="O73" s="15">
        <v>5</v>
      </c>
    </row>
    <row r="74" spans="1:15" ht="31.2" x14ac:dyDescent="0.3">
      <c r="A74" s="15">
        <f t="shared" si="1"/>
        <v>53</v>
      </c>
      <c r="B74" s="15"/>
      <c r="C74" s="22" t="s">
        <v>119</v>
      </c>
      <c r="D74" s="37" t="s">
        <v>123</v>
      </c>
      <c r="E74" s="15" t="s">
        <v>25</v>
      </c>
      <c r="F74" s="15" t="s">
        <v>121</v>
      </c>
      <c r="G74" s="15" t="s">
        <v>122</v>
      </c>
      <c r="H74" s="15">
        <v>10</v>
      </c>
      <c r="I74" s="16">
        <v>167.4</v>
      </c>
      <c r="J74" s="16">
        <v>167.4</v>
      </c>
      <c r="K74" s="16"/>
      <c r="L74" s="15"/>
      <c r="M74" s="15" t="s">
        <v>104</v>
      </c>
      <c r="N74" s="17">
        <v>43800</v>
      </c>
      <c r="O74" s="15">
        <v>3</v>
      </c>
    </row>
    <row r="75" spans="1:15" ht="46.8" x14ac:dyDescent="0.3">
      <c r="A75" s="15">
        <f t="shared" si="1"/>
        <v>54</v>
      </c>
      <c r="B75" s="15"/>
      <c r="C75" s="22" t="s">
        <v>124</v>
      </c>
      <c r="D75" s="37" t="s">
        <v>125</v>
      </c>
      <c r="E75" s="15" t="s">
        <v>25</v>
      </c>
      <c r="F75" s="15" t="s">
        <v>121</v>
      </c>
      <c r="G75" s="15" t="s">
        <v>126</v>
      </c>
      <c r="H75" s="15">
        <v>2</v>
      </c>
      <c r="I75" s="16">
        <f>+J75+K75</f>
        <v>63</v>
      </c>
      <c r="J75" s="16">
        <v>25</v>
      </c>
      <c r="K75" s="16">
        <v>38</v>
      </c>
      <c r="L75" s="15"/>
      <c r="M75" s="15" t="s">
        <v>104</v>
      </c>
      <c r="N75" s="17">
        <v>43800</v>
      </c>
      <c r="O75" s="15">
        <v>4</v>
      </c>
    </row>
    <row r="76" spans="1:15" ht="31.2" x14ac:dyDescent="0.3">
      <c r="A76" s="15">
        <f t="shared" ref="A76:A101" si="5">1+A75</f>
        <v>55</v>
      </c>
      <c r="B76" s="15"/>
      <c r="C76" s="22" t="s">
        <v>119</v>
      </c>
      <c r="D76" s="37" t="s">
        <v>123</v>
      </c>
      <c r="E76" s="15" t="s">
        <v>25</v>
      </c>
      <c r="F76" s="15" t="s">
        <v>121</v>
      </c>
      <c r="G76" s="15" t="s">
        <v>122</v>
      </c>
      <c r="H76" s="15">
        <v>10</v>
      </c>
      <c r="I76" s="16">
        <v>167.4</v>
      </c>
      <c r="J76" s="16">
        <v>167.4</v>
      </c>
      <c r="K76" s="16"/>
      <c r="L76" s="15"/>
      <c r="M76" s="15" t="s">
        <v>104</v>
      </c>
      <c r="N76" s="17">
        <v>44166</v>
      </c>
      <c r="O76" s="15">
        <v>3</v>
      </c>
    </row>
    <row r="77" spans="1:15" ht="46.8" x14ac:dyDescent="0.3">
      <c r="A77" s="15">
        <f t="shared" si="5"/>
        <v>56</v>
      </c>
      <c r="B77" s="15"/>
      <c r="C77" s="22" t="s">
        <v>124</v>
      </c>
      <c r="D77" s="37" t="s">
        <v>125</v>
      </c>
      <c r="E77" s="15" t="s">
        <v>25</v>
      </c>
      <c r="F77" s="15" t="s">
        <v>121</v>
      </c>
      <c r="G77" s="15" t="s">
        <v>126</v>
      </c>
      <c r="H77" s="15">
        <v>2</v>
      </c>
      <c r="I77" s="16">
        <f>+J77+K77</f>
        <v>63</v>
      </c>
      <c r="J77" s="16">
        <v>25</v>
      </c>
      <c r="K77" s="16">
        <v>38</v>
      </c>
      <c r="L77" s="15"/>
      <c r="M77" s="15" t="s">
        <v>104</v>
      </c>
      <c r="N77" s="17">
        <v>44166</v>
      </c>
      <c r="O77" s="15">
        <v>4</v>
      </c>
    </row>
    <row r="78" spans="1:15" ht="46.8" x14ac:dyDescent="0.3">
      <c r="A78" s="15">
        <f t="shared" si="5"/>
        <v>57</v>
      </c>
      <c r="B78" s="15"/>
      <c r="C78" s="22" t="s">
        <v>124</v>
      </c>
      <c r="D78" s="37" t="s">
        <v>125</v>
      </c>
      <c r="E78" s="15" t="s">
        <v>25</v>
      </c>
      <c r="F78" s="15" t="s">
        <v>121</v>
      </c>
      <c r="G78" s="15" t="s">
        <v>126</v>
      </c>
      <c r="H78" s="15">
        <v>3</v>
      </c>
      <c r="I78" s="16">
        <f>+J78+K78</f>
        <v>95</v>
      </c>
      <c r="J78" s="16">
        <v>38</v>
      </c>
      <c r="K78" s="16">
        <v>57</v>
      </c>
      <c r="L78" s="15"/>
      <c r="M78" s="15" t="s">
        <v>104</v>
      </c>
      <c r="N78" s="17">
        <v>44531</v>
      </c>
      <c r="O78" s="15">
        <v>4</v>
      </c>
    </row>
    <row r="79" spans="1:15" s="13" customFormat="1" x14ac:dyDescent="0.3">
      <c r="A79" s="10">
        <v>6</v>
      </c>
      <c r="B79" s="19" t="s">
        <v>127</v>
      </c>
      <c r="C79" s="28"/>
      <c r="D79" s="28"/>
      <c r="E79" s="10"/>
      <c r="F79" s="10"/>
      <c r="G79" s="10"/>
      <c r="H79" s="38"/>
      <c r="I79" s="14">
        <f>SUM(I80:I85)</f>
        <v>5970</v>
      </c>
      <c r="J79" s="14">
        <f>SUM(J80:J85)</f>
        <v>1170</v>
      </c>
      <c r="K79" s="14">
        <f>SUM(K80:K85)</f>
        <v>4800</v>
      </c>
      <c r="L79" s="10"/>
      <c r="M79" s="10"/>
      <c r="N79" s="20"/>
      <c r="O79" s="38">
        <f>SUM(O80:O85)</f>
        <v>0</v>
      </c>
    </row>
    <row r="80" spans="1:15" ht="46.8" x14ac:dyDescent="0.3">
      <c r="A80" s="15">
        <v>58</v>
      </c>
      <c r="B80" s="15"/>
      <c r="C80" s="22" t="s">
        <v>128</v>
      </c>
      <c r="D80" s="39" t="s">
        <v>129</v>
      </c>
      <c r="E80" s="15" t="s">
        <v>130</v>
      </c>
      <c r="F80" s="40" t="s">
        <v>131</v>
      </c>
      <c r="G80" s="15" t="s">
        <v>126</v>
      </c>
      <c r="H80" s="41">
        <v>1</v>
      </c>
      <c r="I80" s="42">
        <v>4800</v>
      </c>
      <c r="J80" s="42"/>
      <c r="K80" s="42">
        <v>4800</v>
      </c>
      <c r="L80" s="25"/>
      <c r="M80" s="23" t="s">
        <v>37</v>
      </c>
      <c r="N80" s="40" t="s">
        <v>132</v>
      </c>
      <c r="O80" s="15"/>
    </row>
    <row r="81" spans="1:15" ht="78" x14ac:dyDescent="0.3">
      <c r="A81" s="15">
        <f t="shared" si="5"/>
        <v>59</v>
      </c>
      <c r="B81" s="15"/>
      <c r="C81" s="22" t="s">
        <v>133</v>
      </c>
      <c r="D81" s="43" t="s">
        <v>134</v>
      </c>
      <c r="E81" s="15" t="s">
        <v>135</v>
      </c>
      <c r="F81" s="40" t="s">
        <v>131</v>
      </c>
      <c r="G81" s="15" t="s">
        <v>136</v>
      </c>
      <c r="H81" s="41">
        <v>0.156</v>
      </c>
      <c r="I81" s="42">
        <v>220</v>
      </c>
      <c r="J81" s="42">
        <v>220</v>
      </c>
      <c r="K81" s="16"/>
      <c r="L81" s="25"/>
      <c r="M81" s="15" t="s">
        <v>137</v>
      </c>
      <c r="N81" s="40" t="s">
        <v>138</v>
      </c>
      <c r="O81" s="15"/>
    </row>
    <row r="82" spans="1:15" ht="78" x14ac:dyDescent="0.3">
      <c r="A82" s="15">
        <f t="shared" si="5"/>
        <v>60</v>
      </c>
      <c r="B82" s="15"/>
      <c r="C82" s="22" t="s">
        <v>139</v>
      </c>
      <c r="D82" s="43" t="s">
        <v>140</v>
      </c>
      <c r="E82" s="15" t="s">
        <v>135</v>
      </c>
      <c r="F82" s="40" t="s">
        <v>131</v>
      </c>
      <c r="G82" s="15" t="s">
        <v>126</v>
      </c>
      <c r="H82" s="41">
        <v>2</v>
      </c>
      <c r="I82" s="42">
        <v>500</v>
      </c>
      <c r="J82" s="42">
        <v>500</v>
      </c>
      <c r="K82" s="16"/>
      <c r="L82" s="29"/>
      <c r="M82" s="15" t="s">
        <v>137</v>
      </c>
      <c r="N82" s="40" t="s">
        <v>138</v>
      </c>
      <c r="O82" s="15"/>
    </row>
    <row r="83" spans="1:15" ht="78" x14ac:dyDescent="0.3">
      <c r="A83" s="15">
        <f t="shared" si="5"/>
        <v>61</v>
      </c>
      <c r="B83" s="15"/>
      <c r="C83" s="22" t="s">
        <v>133</v>
      </c>
      <c r="D83" s="44" t="s">
        <v>141</v>
      </c>
      <c r="E83" s="15" t="s">
        <v>135</v>
      </c>
      <c r="F83" s="40" t="s">
        <v>131</v>
      </c>
      <c r="G83" s="15" t="s">
        <v>142</v>
      </c>
      <c r="H83" s="45">
        <v>3.5</v>
      </c>
      <c r="I83" s="46">
        <v>230</v>
      </c>
      <c r="J83" s="46">
        <v>230</v>
      </c>
      <c r="K83" s="16"/>
      <c r="L83" s="29"/>
      <c r="M83" s="15" t="s">
        <v>137</v>
      </c>
      <c r="N83" s="47" t="s">
        <v>138</v>
      </c>
      <c r="O83" s="15"/>
    </row>
    <row r="84" spans="1:15" ht="78" x14ac:dyDescent="0.3">
      <c r="A84" s="15">
        <f t="shared" si="5"/>
        <v>62</v>
      </c>
      <c r="B84" s="22"/>
      <c r="C84" s="22" t="s">
        <v>133</v>
      </c>
      <c r="D84" s="44" t="s">
        <v>143</v>
      </c>
      <c r="E84" s="15" t="s">
        <v>135</v>
      </c>
      <c r="F84" s="40" t="s">
        <v>131</v>
      </c>
      <c r="G84" s="15" t="s">
        <v>142</v>
      </c>
      <c r="H84" s="15">
        <v>2.1</v>
      </c>
      <c r="I84" s="16">
        <v>120</v>
      </c>
      <c r="J84" s="16">
        <v>120</v>
      </c>
      <c r="K84" s="16"/>
      <c r="L84" s="15"/>
      <c r="M84" s="15" t="s">
        <v>137</v>
      </c>
      <c r="N84" s="47" t="s">
        <v>144</v>
      </c>
      <c r="O84" s="15"/>
    </row>
    <row r="85" spans="1:15" ht="78" x14ac:dyDescent="0.3">
      <c r="A85" s="15">
        <f t="shared" si="5"/>
        <v>63</v>
      </c>
      <c r="B85" s="22"/>
      <c r="C85" s="22" t="s">
        <v>145</v>
      </c>
      <c r="D85" s="44" t="s">
        <v>146</v>
      </c>
      <c r="E85" s="15" t="s">
        <v>135</v>
      </c>
      <c r="F85" s="40" t="s">
        <v>131</v>
      </c>
      <c r="G85" s="48" t="s">
        <v>126</v>
      </c>
      <c r="H85" s="45">
        <v>1</v>
      </c>
      <c r="I85" s="46">
        <v>100</v>
      </c>
      <c r="J85" s="46">
        <v>100</v>
      </c>
      <c r="K85" s="16"/>
      <c r="L85" s="49"/>
      <c r="M85" s="15" t="s">
        <v>137</v>
      </c>
      <c r="N85" s="47" t="s">
        <v>144</v>
      </c>
      <c r="O85" s="15"/>
    </row>
    <row r="86" spans="1:15" s="13" customFormat="1" x14ac:dyDescent="0.3">
      <c r="A86" s="10">
        <v>3</v>
      </c>
      <c r="B86" s="19" t="s">
        <v>147</v>
      </c>
      <c r="C86" s="28"/>
      <c r="D86" s="28"/>
      <c r="E86" s="10"/>
      <c r="F86" s="10"/>
      <c r="G86" s="10"/>
      <c r="H86" s="10"/>
      <c r="I86" s="14">
        <f>SUM(I87:I89)</f>
        <v>11322</v>
      </c>
      <c r="J86" s="14">
        <f>SUM(J87:J89)</f>
        <v>0</v>
      </c>
      <c r="K86" s="14">
        <f>SUM(K87:K89)</f>
        <v>11322</v>
      </c>
      <c r="L86" s="10"/>
      <c r="M86" s="10"/>
      <c r="N86" s="20"/>
      <c r="O86" s="10">
        <f>SUM(O87:O89)</f>
        <v>75</v>
      </c>
    </row>
    <row r="87" spans="1:15" ht="31.2" x14ac:dyDescent="0.3">
      <c r="A87" s="15">
        <v>64</v>
      </c>
      <c r="B87" s="15"/>
      <c r="C87" s="15" t="s">
        <v>148</v>
      </c>
      <c r="D87" s="15" t="s">
        <v>149</v>
      </c>
      <c r="E87" s="15" t="s">
        <v>25</v>
      </c>
      <c r="F87" s="15" t="s">
        <v>150</v>
      </c>
      <c r="G87" s="15" t="s">
        <v>126</v>
      </c>
      <c r="H87" s="15">
        <v>39</v>
      </c>
      <c r="I87" s="16">
        <v>7359</v>
      </c>
      <c r="J87" s="16"/>
      <c r="K87" s="16">
        <v>7359</v>
      </c>
      <c r="L87" s="15"/>
      <c r="M87" s="15" t="s">
        <v>104</v>
      </c>
      <c r="N87" s="17">
        <v>43800</v>
      </c>
      <c r="O87" s="15">
        <v>44</v>
      </c>
    </row>
    <row r="88" spans="1:15" ht="31.2" x14ac:dyDescent="0.3">
      <c r="A88" s="15">
        <f t="shared" si="5"/>
        <v>65</v>
      </c>
      <c r="B88" s="15"/>
      <c r="C88" s="15" t="s">
        <v>148</v>
      </c>
      <c r="D88" s="15" t="s">
        <v>151</v>
      </c>
      <c r="E88" s="15" t="s">
        <v>25</v>
      </c>
      <c r="F88" s="15" t="s">
        <v>150</v>
      </c>
      <c r="G88" s="15" t="s">
        <v>126</v>
      </c>
      <c r="H88" s="15">
        <v>14</v>
      </c>
      <c r="I88" s="16">
        <v>2642</v>
      </c>
      <c r="J88" s="16"/>
      <c r="K88" s="16">
        <v>2642</v>
      </c>
      <c r="L88" s="15"/>
      <c r="M88" s="15" t="s">
        <v>104</v>
      </c>
      <c r="N88" s="17">
        <v>44166</v>
      </c>
      <c r="O88" s="15">
        <v>20</v>
      </c>
    </row>
    <row r="89" spans="1:15" ht="31.2" x14ac:dyDescent="0.3">
      <c r="A89" s="15">
        <f t="shared" si="5"/>
        <v>66</v>
      </c>
      <c r="B89" s="15"/>
      <c r="C89" s="15" t="s">
        <v>148</v>
      </c>
      <c r="D89" s="15" t="s">
        <v>151</v>
      </c>
      <c r="E89" s="15" t="s">
        <v>25</v>
      </c>
      <c r="F89" s="15" t="s">
        <v>150</v>
      </c>
      <c r="G89" s="15" t="s">
        <v>126</v>
      </c>
      <c r="H89" s="15">
        <v>7</v>
      </c>
      <c r="I89" s="16">
        <v>1321</v>
      </c>
      <c r="J89" s="16"/>
      <c r="K89" s="16">
        <v>1321</v>
      </c>
      <c r="L89" s="15"/>
      <c r="M89" s="15" t="s">
        <v>104</v>
      </c>
      <c r="N89" s="17">
        <v>44531</v>
      </c>
      <c r="O89" s="15">
        <v>11</v>
      </c>
    </row>
    <row r="90" spans="1:15" s="13" customFormat="1" x14ac:dyDescent="0.3">
      <c r="A90" s="10">
        <v>5</v>
      </c>
      <c r="B90" s="50" t="s">
        <v>152</v>
      </c>
      <c r="C90" s="51"/>
      <c r="D90" s="51"/>
      <c r="E90" s="10"/>
      <c r="F90" s="10"/>
      <c r="G90" s="10"/>
      <c r="H90" s="10"/>
      <c r="I90" s="14">
        <f>SUM(I91:I95)</f>
        <v>600</v>
      </c>
      <c r="J90" s="14">
        <f>SUM(J91:J95)</f>
        <v>600</v>
      </c>
      <c r="K90" s="14">
        <f>SUM(K91:K95)</f>
        <v>0</v>
      </c>
      <c r="L90" s="10"/>
      <c r="M90" s="10"/>
      <c r="N90" s="20"/>
      <c r="O90" s="10">
        <f>SUM(O91:O95)</f>
        <v>0</v>
      </c>
    </row>
    <row r="91" spans="1:15" ht="171.6" x14ac:dyDescent="0.3">
      <c r="A91" s="15">
        <v>67</v>
      </c>
      <c r="B91" s="15"/>
      <c r="C91" s="15" t="s">
        <v>153</v>
      </c>
      <c r="D91" s="52" t="s">
        <v>154</v>
      </c>
      <c r="E91" s="15" t="s">
        <v>25</v>
      </c>
      <c r="F91" s="52" t="s">
        <v>155</v>
      </c>
      <c r="G91" s="15" t="s">
        <v>142</v>
      </c>
      <c r="H91" s="15">
        <v>70.8</v>
      </c>
      <c r="I91" s="16">
        <v>0</v>
      </c>
      <c r="J91" s="30"/>
      <c r="K91" s="16"/>
      <c r="L91" s="25"/>
      <c r="M91" s="15"/>
      <c r="N91" s="17" t="s">
        <v>156</v>
      </c>
      <c r="O91" s="15"/>
    </row>
    <row r="92" spans="1:15" ht="124.8" x14ac:dyDescent="0.3">
      <c r="A92" s="15">
        <f t="shared" si="5"/>
        <v>68</v>
      </c>
      <c r="B92" s="15"/>
      <c r="C92" s="15" t="s">
        <v>157</v>
      </c>
      <c r="D92" s="52" t="s">
        <v>158</v>
      </c>
      <c r="E92" s="15" t="s">
        <v>25</v>
      </c>
      <c r="F92" s="52" t="s">
        <v>155</v>
      </c>
      <c r="G92" s="15" t="s">
        <v>142</v>
      </c>
      <c r="H92" s="15">
        <v>70.8</v>
      </c>
      <c r="I92" s="16">
        <v>200</v>
      </c>
      <c r="J92" s="30">
        <v>200</v>
      </c>
      <c r="K92" s="16"/>
      <c r="L92" s="25"/>
      <c r="M92" s="15"/>
      <c r="N92" s="17" t="s">
        <v>156</v>
      </c>
      <c r="O92" s="15"/>
    </row>
    <row r="93" spans="1:15" ht="78" x14ac:dyDescent="0.3">
      <c r="A93" s="15">
        <f t="shared" si="5"/>
        <v>69</v>
      </c>
      <c r="B93" s="15"/>
      <c r="C93" s="52" t="s">
        <v>159</v>
      </c>
      <c r="D93" s="52" t="s">
        <v>160</v>
      </c>
      <c r="E93" s="15" t="s">
        <v>25</v>
      </c>
      <c r="F93" s="52" t="s">
        <v>155</v>
      </c>
      <c r="G93" s="15" t="s">
        <v>161</v>
      </c>
      <c r="H93" s="15" t="s">
        <v>162</v>
      </c>
      <c r="I93" s="16">
        <v>200</v>
      </c>
      <c r="J93" s="16">
        <v>200</v>
      </c>
      <c r="K93" s="16"/>
      <c r="L93" s="29"/>
      <c r="M93" s="23"/>
      <c r="N93" s="17" t="s">
        <v>132</v>
      </c>
      <c r="O93" s="15"/>
    </row>
    <row r="94" spans="1:15" ht="62.4" x14ac:dyDescent="0.3">
      <c r="A94" s="15">
        <f t="shared" si="5"/>
        <v>70</v>
      </c>
      <c r="B94" s="22"/>
      <c r="C94" s="52" t="s">
        <v>163</v>
      </c>
      <c r="D94" s="52" t="s">
        <v>164</v>
      </c>
      <c r="E94" s="15" t="s">
        <v>25</v>
      </c>
      <c r="F94" s="52" t="s">
        <v>155</v>
      </c>
      <c r="G94" s="48"/>
      <c r="H94" s="48"/>
      <c r="I94" s="16"/>
      <c r="J94" s="16"/>
      <c r="K94" s="16"/>
      <c r="L94" s="49"/>
      <c r="M94" s="15"/>
      <c r="N94" s="17" t="s">
        <v>165</v>
      </c>
      <c r="O94" s="15"/>
    </row>
    <row r="95" spans="1:15" ht="78" x14ac:dyDescent="0.3">
      <c r="A95" s="15">
        <f t="shared" si="5"/>
        <v>71</v>
      </c>
      <c r="B95" s="22"/>
      <c r="C95" s="52" t="s">
        <v>159</v>
      </c>
      <c r="D95" s="52" t="s">
        <v>160</v>
      </c>
      <c r="E95" s="15" t="s">
        <v>25</v>
      </c>
      <c r="F95" s="52" t="s">
        <v>155</v>
      </c>
      <c r="G95" s="15" t="s">
        <v>161</v>
      </c>
      <c r="H95" s="15" t="s">
        <v>162</v>
      </c>
      <c r="I95" s="16">
        <v>200</v>
      </c>
      <c r="J95" s="16">
        <v>200</v>
      </c>
      <c r="K95" s="16"/>
      <c r="L95" s="15"/>
      <c r="M95" s="15"/>
      <c r="N95" s="17" t="s">
        <v>138</v>
      </c>
      <c r="O95" s="15"/>
    </row>
    <row r="96" spans="1:15" s="13" customFormat="1" x14ac:dyDescent="0.3">
      <c r="A96" s="10">
        <v>5</v>
      </c>
      <c r="B96" s="19" t="s">
        <v>166</v>
      </c>
      <c r="C96" s="28"/>
      <c r="D96" s="28"/>
      <c r="E96" s="10"/>
      <c r="F96" s="10"/>
      <c r="G96" s="10"/>
      <c r="H96" s="10"/>
      <c r="I96" s="14">
        <f>SUM(I97:I101)</f>
        <v>139.19999999999999</v>
      </c>
      <c r="J96" s="14">
        <f>SUM(J97:J101)</f>
        <v>39.200000000000003</v>
      </c>
      <c r="K96" s="14">
        <f>SUM(K97:K101)</f>
        <v>100</v>
      </c>
      <c r="L96" s="10"/>
      <c r="M96" s="10"/>
      <c r="N96" s="20"/>
      <c r="O96" s="10">
        <f>SUM(O97:O101)</f>
        <v>12</v>
      </c>
    </row>
    <row r="97" spans="1:15" ht="31.2" x14ac:dyDescent="0.3">
      <c r="A97" s="15">
        <v>72</v>
      </c>
      <c r="B97" s="15"/>
      <c r="C97" s="15" t="s">
        <v>167</v>
      </c>
      <c r="D97" s="53" t="s">
        <v>168</v>
      </c>
      <c r="E97" s="15" t="s">
        <v>25</v>
      </c>
      <c r="F97" s="15" t="s">
        <v>169</v>
      </c>
      <c r="G97" s="15" t="s">
        <v>71</v>
      </c>
      <c r="H97" s="15">
        <v>8</v>
      </c>
      <c r="I97" s="16">
        <v>50</v>
      </c>
      <c r="J97" s="16"/>
      <c r="K97" s="16">
        <v>50</v>
      </c>
      <c r="L97" s="15"/>
      <c r="M97" s="15" t="s">
        <v>104</v>
      </c>
      <c r="N97" s="17">
        <v>43800</v>
      </c>
      <c r="O97" s="15">
        <v>4</v>
      </c>
    </row>
    <row r="98" spans="1:15" ht="46.8" x14ac:dyDescent="0.3">
      <c r="A98" s="15">
        <f t="shared" si="5"/>
        <v>73</v>
      </c>
      <c r="B98" s="15"/>
      <c r="C98" s="15" t="s">
        <v>167</v>
      </c>
      <c r="D98" s="53" t="s">
        <v>170</v>
      </c>
      <c r="E98" s="15" t="s">
        <v>25</v>
      </c>
      <c r="F98" s="15" t="s">
        <v>169</v>
      </c>
      <c r="G98" s="15" t="s">
        <v>126</v>
      </c>
      <c r="H98" s="15">
        <v>7</v>
      </c>
      <c r="I98" s="16">
        <v>12</v>
      </c>
      <c r="J98" s="16">
        <v>12</v>
      </c>
      <c r="K98" s="16"/>
      <c r="L98" s="15"/>
      <c r="M98" s="15" t="s">
        <v>104</v>
      </c>
      <c r="N98" s="17">
        <v>43800</v>
      </c>
      <c r="O98" s="15"/>
    </row>
    <row r="99" spans="1:15" ht="31.2" x14ac:dyDescent="0.3">
      <c r="A99" s="15">
        <f t="shared" si="5"/>
        <v>74</v>
      </c>
      <c r="B99" s="15"/>
      <c r="C99" s="15" t="s">
        <v>167</v>
      </c>
      <c r="D99" s="53" t="s">
        <v>171</v>
      </c>
      <c r="E99" s="15" t="s">
        <v>25</v>
      </c>
      <c r="F99" s="15" t="s">
        <v>169</v>
      </c>
      <c r="G99" s="15" t="s">
        <v>71</v>
      </c>
      <c r="H99" s="15">
        <v>2.5</v>
      </c>
      <c r="I99" s="16">
        <v>50</v>
      </c>
      <c r="J99" s="16"/>
      <c r="K99" s="16">
        <v>50</v>
      </c>
      <c r="L99" s="15"/>
      <c r="M99" s="15" t="s">
        <v>104</v>
      </c>
      <c r="N99" s="17">
        <v>44166</v>
      </c>
      <c r="O99" s="15">
        <v>8</v>
      </c>
    </row>
    <row r="100" spans="1:15" ht="46.8" x14ac:dyDescent="0.3">
      <c r="A100" s="15">
        <f t="shared" si="5"/>
        <v>75</v>
      </c>
      <c r="B100" s="15"/>
      <c r="C100" s="15" t="s">
        <v>167</v>
      </c>
      <c r="D100" s="53" t="s">
        <v>170</v>
      </c>
      <c r="E100" s="15" t="s">
        <v>25</v>
      </c>
      <c r="F100" s="15" t="s">
        <v>169</v>
      </c>
      <c r="G100" s="15" t="s">
        <v>126</v>
      </c>
      <c r="H100" s="15">
        <v>8</v>
      </c>
      <c r="I100" s="16">
        <v>13.6</v>
      </c>
      <c r="J100" s="16">
        <v>13.6</v>
      </c>
      <c r="K100" s="16"/>
      <c r="L100" s="15"/>
      <c r="M100" s="15" t="s">
        <v>104</v>
      </c>
      <c r="N100" s="17">
        <v>44166</v>
      </c>
      <c r="O100" s="15"/>
    </row>
    <row r="101" spans="1:15" ht="46.8" x14ac:dyDescent="0.3">
      <c r="A101" s="15">
        <f t="shared" si="5"/>
        <v>76</v>
      </c>
      <c r="B101" s="15"/>
      <c r="C101" s="15" t="s">
        <v>167</v>
      </c>
      <c r="D101" s="53" t="s">
        <v>170</v>
      </c>
      <c r="E101" s="15" t="s">
        <v>25</v>
      </c>
      <c r="F101" s="15" t="s">
        <v>169</v>
      </c>
      <c r="G101" s="15" t="s">
        <v>126</v>
      </c>
      <c r="H101" s="15">
        <v>8</v>
      </c>
      <c r="I101" s="16">
        <v>13.6</v>
      </c>
      <c r="J101" s="16">
        <v>13.6</v>
      </c>
      <c r="K101" s="16"/>
      <c r="L101" s="15"/>
      <c r="M101" s="15" t="s">
        <v>104</v>
      </c>
      <c r="N101" s="17">
        <v>44531</v>
      </c>
      <c r="O101" s="15"/>
    </row>
    <row r="102" spans="1:15" x14ac:dyDescent="0.3">
      <c r="F102" s="54"/>
    </row>
  </sheetData>
  <mergeCells count="33">
    <mergeCell ref="B72:D72"/>
    <mergeCell ref="B79:D79"/>
    <mergeCell ref="B86:D86"/>
    <mergeCell ref="B90:D90"/>
    <mergeCell ref="B96:D96"/>
    <mergeCell ref="B48:D48"/>
    <mergeCell ref="B51:D51"/>
    <mergeCell ref="B59:D59"/>
    <mergeCell ref="B63:D63"/>
    <mergeCell ref="B65:D65"/>
    <mergeCell ref="B68:D68"/>
    <mergeCell ref="B9:D9"/>
    <mergeCell ref="B19:D19"/>
    <mergeCell ref="B30:D30"/>
    <mergeCell ref="B34:D34"/>
    <mergeCell ref="B38:D38"/>
    <mergeCell ref="B46:D46"/>
    <mergeCell ref="J5:K5"/>
    <mergeCell ref="L5:L6"/>
    <mergeCell ref="M5:M6"/>
    <mergeCell ref="N5:N6"/>
    <mergeCell ref="O5:O6"/>
    <mergeCell ref="C8:D8"/>
    <mergeCell ref="K1:O1"/>
    <mergeCell ref="A2:O3"/>
    <mergeCell ref="M4:O4"/>
    <mergeCell ref="A5:A6"/>
    <mergeCell ref="C5:C6"/>
    <mergeCell ref="D5:D6"/>
    <mergeCell ref="E5:E6"/>
    <mergeCell ref="F5:F6"/>
    <mergeCell ref="G5:H5"/>
    <mergeCell ref="I5:I6"/>
  </mergeCells>
  <conditionalFormatting sqref="C67 C39:C40">
    <cfRule type="expression" dxfId="3" priority="2" stopIfTrue="1">
      <formula>AND(COUNTIF($C$48:$C$50, C39)+COUNTIF($E$48:$G$50, C39)+COUNTIF($D$49:$D$50, C39)&gt;1,NOT(ISBLANK(C39)))</formula>
    </cfRule>
  </conditionalFormatting>
  <conditionalFormatting sqref="C52 C83">
    <cfRule type="expression" dxfId="1" priority="1" stopIfTrue="1">
      <formula>AND(COUNTIF($C$19:$C$49, C52)+COUNTIF($E$19:$G$49, C52)+COUNTIF($D$48:$D$49, C52)&gt;1,NOT(ISBLANK(C52)))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2019-01-29T18:00:06Z</dcterms:modified>
</cp:coreProperties>
</file>